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eelerwoude-my.sharepoint.com/personal/s_roeters_eelerwoude_nl/Documents/Bureaublad/"/>
    </mc:Choice>
  </mc:AlternateContent>
  <xr:revisionPtr revIDLastSave="19" documentId="8_{15D11712-D98E-4DBC-B238-7DF940E90290}" xr6:coauthVersionLast="47" xr6:coauthVersionMax="47" xr10:uidLastSave="{56AD6C73-CCAF-4ABC-A7A8-AC8C3D173A04}"/>
  <bookViews>
    <workbookView xWindow="-108" yWindow="-108" windowWidth="23256" windowHeight="13896" tabRatio="991" xr2:uid="{A5391258-50BA-4EA9-8BEE-5E64B8386C1E}"/>
  </bookViews>
  <sheets>
    <sheet name="Verkooplijst" sheetId="18" r:id="rId1"/>
  </sheets>
  <definedNames>
    <definedName name="_xlnm._FilterDatabase" localSheetId="0" hidden="1">Verkooplijst!#REF!</definedName>
    <definedName name="_xlnm.Print_Area" localSheetId="0">Verkooplijst!$B$1:$I$273</definedName>
    <definedName name="_xlnm.Print_Titles" localSheetId="0">Verkooplijst!$10:$10</definedName>
    <definedName name="Print_Area" localSheetId="0">Verkooplijst!$E$2:$I$277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9" i="18" l="1"/>
  <c r="I189" i="18" s="1"/>
  <c r="H199" i="18"/>
  <c r="I199" i="18" s="1"/>
  <c r="H264"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I128" i="18" s="1"/>
  <c r="H129" i="18"/>
  <c r="I129" i="18" s="1"/>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I177" i="18" s="1"/>
  <c r="H178" i="18"/>
  <c r="H179" i="18"/>
  <c r="H180" i="18"/>
  <c r="H181" i="18"/>
  <c r="H182" i="18"/>
  <c r="H183" i="18"/>
  <c r="H184" i="18"/>
  <c r="H185" i="18"/>
  <c r="H186" i="18"/>
  <c r="H187" i="18"/>
  <c r="H188" i="18"/>
  <c r="H190" i="18"/>
  <c r="H191" i="18"/>
  <c r="H192" i="18"/>
  <c r="H193" i="18"/>
  <c r="H194" i="18"/>
  <c r="H195" i="18"/>
  <c r="H196" i="18"/>
  <c r="H197" i="18"/>
  <c r="H198"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5" i="18"/>
  <c r="H266" i="18"/>
  <c r="I172" i="18" l="1"/>
  <c r="I79" i="18"/>
  <c r="I78" i="18"/>
  <c r="I61" i="18"/>
  <c r="I62" i="18"/>
  <c r="I63" i="18"/>
  <c r="I131" i="18"/>
  <c r="I132" i="18"/>
  <c r="I133" i="18"/>
  <c r="I130" i="18"/>
  <c r="I266" i="18"/>
  <c r="I265"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4" i="18"/>
  <c r="I45" i="18"/>
  <c r="I43" i="18"/>
  <c r="I42" i="18"/>
  <c r="I46" i="18"/>
  <c r="I47" i="18"/>
  <c r="I48" i="18"/>
  <c r="I49" i="18"/>
  <c r="I50" i="18"/>
  <c r="I51" i="18"/>
  <c r="I52" i="18"/>
  <c r="I53" i="18"/>
  <c r="I54" i="18"/>
  <c r="I55" i="18"/>
  <c r="I56" i="18"/>
  <c r="I57" i="18"/>
  <c r="I58" i="18"/>
  <c r="I59" i="18"/>
  <c r="I60" i="18"/>
  <c r="I64" i="18"/>
  <c r="I65" i="18"/>
  <c r="I66" i="18"/>
  <c r="I67" i="18"/>
  <c r="I68" i="18"/>
  <c r="I69" i="18"/>
  <c r="I70" i="18"/>
  <c r="I71" i="18"/>
  <c r="I72" i="18"/>
  <c r="I73" i="18"/>
  <c r="I74" i="18"/>
  <c r="I75" i="18"/>
  <c r="I76" i="18"/>
  <c r="I77" i="18"/>
  <c r="I80" i="18"/>
  <c r="I81" i="18"/>
  <c r="I82" i="18"/>
  <c r="I83" i="18"/>
  <c r="I84" i="18"/>
  <c r="I85" i="18"/>
  <c r="I86" i="18"/>
  <c r="I87" i="18"/>
  <c r="I88" i="18"/>
  <c r="I95" i="18"/>
  <c r="I89" i="18"/>
  <c r="I90" i="18"/>
  <c r="I91" i="18"/>
  <c r="I92" i="18"/>
  <c r="I93" i="18"/>
  <c r="I94" i="18"/>
  <c r="I96" i="18"/>
  <c r="I97" i="18"/>
  <c r="I98" i="18"/>
  <c r="I99" i="18"/>
  <c r="I100" i="18"/>
  <c r="I101" i="18"/>
  <c r="I103" i="18"/>
  <c r="I104" i="18"/>
  <c r="I105" i="18"/>
  <c r="I106" i="18"/>
  <c r="I107" i="18"/>
  <c r="I108" i="18"/>
  <c r="I109" i="18"/>
  <c r="I110" i="18"/>
  <c r="I111" i="18"/>
  <c r="I112" i="18"/>
  <c r="I113" i="18"/>
  <c r="I102" i="18"/>
  <c r="I114" i="18"/>
  <c r="I115" i="18"/>
  <c r="I116" i="18"/>
  <c r="I117" i="18"/>
  <c r="I118" i="18"/>
  <c r="I119" i="18"/>
  <c r="I120" i="18"/>
  <c r="I121" i="18"/>
  <c r="I122" i="18"/>
  <c r="I123" i="18"/>
  <c r="I124" i="18"/>
  <c r="I125" i="18"/>
  <c r="I126" i="18"/>
  <c r="I127" i="18"/>
  <c r="I134" i="18"/>
  <c r="I135" i="18"/>
  <c r="I136" i="18"/>
  <c r="I137" i="18"/>
  <c r="I138" i="18"/>
  <c r="I139" i="18"/>
  <c r="I140" i="18"/>
  <c r="I142" i="18"/>
  <c r="I143" i="18"/>
  <c r="I144" i="18"/>
  <c r="I145" i="18"/>
  <c r="I146" i="18"/>
  <c r="I147" i="18"/>
  <c r="I148" i="18"/>
  <c r="I149" i="18"/>
  <c r="I150" i="18"/>
  <c r="I151" i="18"/>
  <c r="I152" i="18"/>
  <c r="I153" i="18"/>
  <c r="I154" i="18"/>
  <c r="I155" i="18"/>
  <c r="I156" i="18"/>
  <c r="I157" i="18"/>
  <c r="I158" i="18"/>
  <c r="I159" i="18"/>
  <c r="I160" i="18"/>
  <c r="I161" i="18"/>
  <c r="I141" i="18"/>
  <c r="I162" i="18"/>
  <c r="I163" i="18"/>
  <c r="I164" i="18"/>
  <c r="I165" i="18"/>
  <c r="I166" i="18"/>
  <c r="I167" i="18"/>
  <c r="I168" i="18"/>
  <c r="I169" i="18"/>
  <c r="I170" i="18"/>
  <c r="I171" i="18"/>
  <c r="I173" i="18"/>
  <c r="I174" i="18"/>
  <c r="I175" i="18"/>
  <c r="I176" i="18"/>
  <c r="I178" i="18"/>
  <c r="I179" i="18"/>
  <c r="I180" i="18"/>
  <c r="I181" i="18"/>
  <c r="I182" i="18"/>
  <c r="I183" i="18"/>
  <c r="I184" i="18"/>
  <c r="I185" i="18"/>
  <c r="I186" i="18"/>
  <c r="I187" i="18"/>
  <c r="I188" i="18"/>
  <c r="I190" i="18"/>
  <c r="I191" i="18"/>
  <c r="I192" i="18"/>
  <c r="I193" i="18"/>
  <c r="I194" i="18"/>
  <c r="I195" i="18"/>
  <c r="I196" i="18"/>
  <c r="I197" i="18"/>
  <c r="I198"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7" i="18"/>
  <c r="I228" i="18"/>
  <c r="I226" i="18"/>
  <c r="I229" i="18"/>
  <c r="I230" i="18"/>
  <c r="I231" i="18"/>
  <c r="I232" i="18"/>
  <c r="I233" i="18"/>
  <c r="I234" i="18"/>
  <c r="I235" i="18"/>
  <c r="I236" i="18"/>
  <c r="I237" i="18"/>
  <c r="I238" i="18"/>
  <c r="I239" i="18"/>
  <c r="I240" i="18"/>
  <c r="I241" i="18"/>
  <c r="I242" i="18"/>
  <c r="I243" i="18"/>
  <c r="I244" i="18"/>
  <c r="I245" i="18"/>
  <c r="I246" i="18"/>
  <c r="I247" i="18"/>
  <c r="I250" i="18"/>
  <c r="I248" i="18"/>
  <c r="I249" i="18"/>
  <c r="I251" i="18"/>
  <c r="I254" i="18"/>
  <c r="I255" i="18"/>
  <c r="I256" i="18"/>
  <c r="I252" i="18"/>
  <c r="I253" i="18"/>
  <c r="I257" i="18"/>
  <c r="I258" i="18"/>
  <c r="I259" i="18"/>
  <c r="I260" i="18"/>
  <c r="I261" i="18"/>
  <c r="I262" i="18"/>
  <c r="I263" i="18"/>
  <c r="I264" i="18"/>
  <c r="G267" i="18"/>
  <c r="I267" i="18" l="1"/>
  <c r="I268" i="18" s="1"/>
  <c r="I269" i="18" l="1"/>
</calcChain>
</file>

<file path=xl/sharedStrings.xml><?xml version="1.0" encoding="utf-8"?>
<sst xmlns="http://schemas.openxmlformats.org/spreadsheetml/2006/main" count="1050" uniqueCount="485">
  <si>
    <t>Kwekerij de Transitie</t>
  </si>
  <si>
    <t>Haarstraat 55a</t>
  </si>
  <si>
    <t>7596 LM, Rossum</t>
  </si>
  <si>
    <t>KwekerijDeTransitie@gmail.com</t>
  </si>
  <si>
    <t>Latijnse naam</t>
  </si>
  <si>
    <t>Aantal</t>
  </si>
  <si>
    <t>Afmeting</t>
  </si>
  <si>
    <t>60-80</t>
  </si>
  <si>
    <t>40-60</t>
  </si>
  <si>
    <t>100-120</t>
  </si>
  <si>
    <t>Toelichting</t>
  </si>
  <si>
    <t>Stek</t>
  </si>
  <si>
    <t>Lonicera kamtschatica Zojka</t>
  </si>
  <si>
    <t>Ribes nigrum Triton</t>
  </si>
  <si>
    <t>Ribes rubrum Rolan</t>
  </si>
  <si>
    <t>Ribes uva-crispa Capivator</t>
  </si>
  <si>
    <t>Rubus fruticosa Triple Crown</t>
  </si>
  <si>
    <t>Zaailing</t>
  </si>
  <si>
    <t>Morus alba</t>
  </si>
  <si>
    <t>Zaailing 2020</t>
  </si>
  <si>
    <t>Morus bombycis Shin Tso</t>
  </si>
  <si>
    <t>Sambucus nigra</t>
  </si>
  <si>
    <t>www.kwekerijdetransitie.nl</t>
  </si>
  <si>
    <t>Honingbes</t>
  </si>
  <si>
    <t>Zwarte bes</t>
  </si>
  <si>
    <t>Rode bes</t>
  </si>
  <si>
    <t>Blauwe bes</t>
  </si>
  <si>
    <t>Vlier</t>
  </si>
  <si>
    <t>Cornus mas Jolico</t>
  </si>
  <si>
    <t>Doornloze braam</t>
  </si>
  <si>
    <t>Rubus fruticosus Chester Thornless</t>
  </si>
  <si>
    <t>Aronia prunifolia Viking</t>
  </si>
  <si>
    <t>Appelbes Viking</t>
  </si>
  <si>
    <t>40-80</t>
  </si>
  <si>
    <t>Witte moerbei</t>
  </si>
  <si>
    <t>Zwartvruchtige moerbei</t>
  </si>
  <si>
    <t>Rode kruisbes</t>
  </si>
  <si>
    <t>Nederlandse naam</t>
  </si>
  <si>
    <t xml:space="preserve">€ ex btw      </t>
  </si>
  <si>
    <t>Prijs in btw</t>
  </si>
  <si>
    <t>Totaal</t>
  </si>
  <si>
    <t xml:space="preserve"> totaal ex btw:</t>
  </si>
  <si>
    <t>Totaal aantal:</t>
  </si>
  <si>
    <t>120-140</t>
  </si>
  <si>
    <t>80-100</t>
  </si>
  <si>
    <t>Actinidia arguta Ananasnaja</t>
  </si>
  <si>
    <t>Kiwibes, groen</t>
  </si>
  <si>
    <t>Niet zelfbestuivend</t>
  </si>
  <si>
    <t>Actinidia arguta Jumbo</t>
  </si>
  <si>
    <t>Actinidia arguta Kens's Red</t>
  </si>
  <si>
    <t>Kiwibes, rood</t>
  </si>
  <si>
    <t>Actinidia arguta Weiki Red</t>
  </si>
  <si>
    <t>Kiwibes, mannelijk</t>
  </si>
  <si>
    <t>voor de bestuiving van vrouwelijke planten.</t>
  </si>
  <si>
    <t>Akebia quinata</t>
  </si>
  <si>
    <t>Schijnaugurk</t>
  </si>
  <si>
    <t>Niet zelfbestuivend, twee planten nodig.</t>
  </si>
  <si>
    <t>Albizia julibrissin</t>
  </si>
  <si>
    <t>Perzische slaapboom</t>
  </si>
  <si>
    <t>Amelanchier laevis Ballerina</t>
  </si>
  <si>
    <t>Krentenboompje</t>
  </si>
  <si>
    <t>Geënt</t>
  </si>
  <si>
    <t>Armoracia rusticana</t>
  </si>
  <si>
    <t>Mierikswortel</t>
  </si>
  <si>
    <t>wortels</t>
  </si>
  <si>
    <t>Aronia prunifolia Aron</t>
  </si>
  <si>
    <t>Appelbes Aron</t>
  </si>
  <si>
    <t>100-140</t>
  </si>
  <si>
    <t>Volle struiken</t>
  </si>
  <si>
    <t>Asimina triloba</t>
  </si>
  <si>
    <t>Pawpaw zaailing</t>
  </si>
  <si>
    <t>20-60</t>
  </si>
  <si>
    <t>Asimina triloba 1 XL</t>
  </si>
  <si>
    <t>Pawpaw 1 XL</t>
  </si>
  <si>
    <t>20-40</t>
  </si>
  <si>
    <t>Asimina triloba Ford Ammend</t>
  </si>
  <si>
    <t>PawPaw Ford Ammend</t>
  </si>
  <si>
    <t>Zeer vroege vruchtdracht</t>
  </si>
  <si>
    <t>Asimina triloba Golden</t>
  </si>
  <si>
    <t>Pawpaw Golden</t>
  </si>
  <si>
    <t>Asimina triloba Golden 3</t>
  </si>
  <si>
    <t>Pawpaw Golden 3</t>
  </si>
  <si>
    <t>Asimina triloba Golden 4</t>
  </si>
  <si>
    <t>Pawpaw Golden 4</t>
  </si>
  <si>
    <t>Asimina triloba Lady Di</t>
  </si>
  <si>
    <t>Pawpaw Lady di</t>
  </si>
  <si>
    <t>Asimina triloba Mitchell</t>
  </si>
  <si>
    <t>Pawpaw Mitchell</t>
  </si>
  <si>
    <t>Asimina triloba NC1</t>
  </si>
  <si>
    <t>Pawpaw NC1</t>
  </si>
  <si>
    <t>Asimina triloba Overleese</t>
  </si>
  <si>
    <t>Pawpaw Overleese</t>
  </si>
  <si>
    <t>Asimina triloba Pennsylvania Golden</t>
  </si>
  <si>
    <t>Pawpaw Pensylvania golden</t>
  </si>
  <si>
    <t>Asimina triloba Rebecca's Gold</t>
  </si>
  <si>
    <t>Pawpaw Rebecca's Gold</t>
  </si>
  <si>
    <t>Asimina triloba Ruby Mean</t>
  </si>
  <si>
    <t>Pawpaw Ruby Mean</t>
  </si>
  <si>
    <t>Asimina triloba SAA Zimmerman</t>
  </si>
  <si>
    <t>Pawpaw SAA Zimmerman</t>
  </si>
  <si>
    <t>Asimina triloba Sunflower</t>
  </si>
  <si>
    <t>Pawpaw Sunflower</t>
  </si>
  <si>
    <t>Asimina triloba Taylor</t>
  </si>
  <si>
    <t>Pawpaw Taylor</t>
  </si>
  <si>
    <t>Asimina triloba Tolcate</t>
  </si>
  <si>
    <t>Pawpaw Tolcate</t>
  </si>
  <si>
    <t>Asimina triloba Wilson</t>
  </si>
  <si>
    <t>Pawpaw Wilson</t>
  </si>
  <si>
    <t>Calycanthus floridus</t>
  </si>
  <si>
    <t>Specerijstruik</t>
  </si>
  <si>
    <t>20-80</t>
  </si>
  <si>
    <t>Caragana arborescens</t>
  </si>
  <si>
    <t>Erwtenstruik</t>
  </si>
  <si>
    <t>60-100</t>
  </si>
  <si>
    <t>Carya laciniosa Fayette</t>
  </si>
  <si>
    <t>Koningsnoot / pekannoot</t>
  </si>
  <si>
    <t>Carya laciniosa Henry</t>
  </si>
  <si>
    <t>Carya laciniosa</t>
  </si>
  <si>
    <t>Carya illinoensis</t>
  </si>
  <si>
    <t>Pekannoot</t>
  </si>
  <si>
    <t>Carya ovata</t>
  </si>
  <si>
    <t>Hickory noot / pecannoot</t>
  </si>
  <si>
    <t>Castanea dentata</t>
  </si>
  <si>
    <t>Amerikaanse tamme kastanje</t>
  </si>
  <si>
    <t>Castanea mollissima</t>
  </si>
  <si>
    <t>Chinese tamme kastanje</t>
  </si>
  <si>
    <t>Castanea sativa x crenata Bouche de Betizac</t>
  </si>
  <si>
    <t>Tamme kastanje</t>
  </si>
  <si>
    <t>Castanea sativa x crenata Bournette</t>
  </si>
  <si>
    <t>Castanea sativa x crenata Maraval</t>
  </si>
  <si>
    <t>100-200</t>
  </si>
  <si>
    <t>Castanea sativa x crenata Marigoule</t>
  </si>
  <si>
    <t>150-200</t>
  </si>
  <si>
    <t>Castanea sativa x crenata Marlhac</t>
  </si>
  <si>
    <t>100-150</t>
  </si>
  <si>
    <t>Castanea sativa x crenata Marsol</t>
  </si>
  <si>
    <t>60-200+</t>
  </si>
  <si>
    <t>Castanea sativa x crenata Precoce de migoule</t>
  </si>
  <si>
    <t>120-150</t>
  </si>
  <si>
    <t>Castanea sativa x crenata Rousse de Nay</t>
  </si>
  <si>
    <t>Castanea sativa x mollissima Big Euro</t>
  </si>
  <si>
    <t>40-100</t>
  </si>
  <si>
    <t>Castanea sativa zaailing</t>
  </si>
  <si>
    <t>Kornoelje</t>
  </si>
  <si>
    <t>Corylus avellana Barcelona</t>
  </si>
  <si>
    <t>20-100</t>
  </si>
  <si>
    <t>Hazelnoot geënt</t>
  </si>
  <si>
    <t>Meerstammige struiken op eigen wortel</t>
  </si>
  <si>
    <t>Corylus avellana Corabel</t>
  </si>
  <si>
    <t xml:space="preserve">Hazelnoot struik </t>
  </si>
  <si>
    <t>200+</t>
  </si>
  <si>
    <t>Afleggers, eenstammig</t>
  </si>
  <si>
    <t>60-140</t>
  </si>
  <si>
    <t>Corylus avellana Cosford</t>
  </si>
  <si>
    <t>Corylus avellana Emoa 1</t>
  </si>
  <si>
    <t>Corylus avellana Gunslebert</t>
  </si>
  <si>
    <t>Corylus avellana Gustav Zeller</t>
  </si>
  <si>
    <t>Corylus avellana Halle'sche Riesen</t>
  </si>
  <si>
    <t>40-120</t>
  </si>
  <si>
    <t>Corylus avellana Lang Tidlig Zeller</t>
  </si>
  <si>
    <t>Corylus avellana Nottinghams Fruheste</t>
  </si>
  <si>
    <t>120-+</t>
  </si>
  <si>
    <t>Corylus avellana Webbs Prize Cob</t>
  </si>
  <si>
    <t>Cudrania tricuspidata Female</t>
  </si>
  <si>
    <t>Chinese moerbei</t>
  </si>
  <si>
    <t>Cudrania tricuspidata Male (hu)</t>
  </si>
  <si>
    <t>Cudrania tricuspidata Norris</t>
  </si>
  <si>
    <t>Cudrania tricuspidata Prathenos</t>
  </si>
  <si>
    <t>80-160</t>
  </si>
  <si>
    <t>Cudrania tricuspidata Seedless</t>
  </si>
  <si>
    <t>Cydonia oblonga Champion</t>
  </si>
  <si>
    <t>Kweepeer</t>
  </si>
  <si>
    <t>Geënt op Kwee Ba29</t>
  </si>
  <si>
    <t>Cydonia oblonga Leskovacz</t>
  </si>
  <si>
    <t>200-+</t>
  </si>
  <si>
    <t>Cydonia oblonga Vranja</t>
  </si>
  <si>
    <t>Cynara cardunculus</t>
  </si>
  <si>
    <t>Kardoen, grote planten</t>
  </si>
  <si>
    <t>plant</t>
  </si>
  <si>
    <t>Gezaaid 2023</t>
  </si>
  <si>
    <t>Kaki</t>
  </si>
  <si>
    <t>Diospyros kaki Ernie</t>
  </si>
  <si>
    <t>Diospyros kaki Fau Fau</t>
  </si>
  <si>
    <t>80-120</t>
  </si>
  <si>
    <t>Diospyros kaki Great Wall</t>
  </si>
  <si>
    <t>Diospyros kaki Hachiya</t>
  </si>
  <si>
    <t>Diospyros kaki Hao River</t>
  </si>
  <si>
    <t>Diospyros kaki Hiratanen Nashi</t>
  </si>
  <si>
    <t>20-150</t>
  </si>
  <si>
    <t>Diospyros kaki Jiro</t>
  </si>
  <si>
    <t>Diospyros kaki Kuro Gaki</t>
  </si>
  <si>
    <t>Diospyros kaki O'gosho</t>
  </si>
  <si>
    <t>Diospyros kaki Tam Kam</t>
  </si>
  <si>
    <t>Diospyros kaki Tipo</t>
  </si>
  <si>
    <t>Diospyros kaki x virginiana Chuchupaka</t>
  </si>
  <si>
    <t>Diospyros kaki x virginiana Dar Sofiyivky</t>
  </si>
  <si>
    <t>Diospyros kaki x virginiana Hoverla</t>
  </si>
  <si>
    <t>Diospyros kaki x virginiana JT-02 (Mikkusu)</t>
  </si>
  <si>
    <t>Diospyros kaki x virginiana Kassandra</t>
  </si>
  <si>
    <t>Diospyros kaki x virginiana Nikitia's Gift</t>
  </si>
  <si>
    <t>40-140</t>
  </si>
  <si>
    <t>Diospyros kaki x virginiana Pixie (fruiting male)</t>
  </si>
  <si>
    <t>Diospyros kaki x virginiana Ros x Vir (male)</t>
  </si>
  <si>
    <t>Diospyros kaki Zirochka</t>
  </si>
  <si>
    <t>Diospyros lotus Albert</t>
  </si>
  <si>
    <t>Diospyros lotus Barts Seedling</t>
  </si>
  <si>
    <t>Diospyros lotus Meader</t>
  </si>
  <si>
    <t>Diospyros virginiana Dollywood</t>
  </si>
  <si>
    <t>Persimoen</t>
  </si>
  <si>
    <t>Diospyros virginiana K6</t>
  </si>
  <si>
    <t>Diospyros virginiana Lena</t>
  </si>
  <si>
    <t>Diospyros virginiana NC 10</t>
  </si>
  <si>
    <t>120-160</t>
  </si>
  <si>
    <t>Diospyros virginiana Pieper</t>
  </si>
  <si>
    <t>Diospyros virginiana Supersweet</t>
  </si>
  <si>
    <t>Diospyros virginiana Szukiss</t>
  </si>
  <si>
    <t>Diospyros virginiana Yates</t>
  </si>
  <si>
    <t>Eucommia ulmoides</t>
  </si>
  <si>
    <t>Gummiboom</t>
  </si>
  <si>
    <t>Ficus carica Chelsea</t>
  </si>
  <si>
    <t>Vijg</t>
  </si>
  <si>
    <t>Stek, paars-rood-bruine vruchten</t>
  </si>
  <si>
    <t>Juglans ailantifolia</t>
  </si>
  <si>
    <t>Hartnoot</t>
  </si>
  <si>
    <t>Juglans ailantifolia Cordiformis Adelphia</t>
  </si>
  <si>
    <t>Juglans ailantifolia Cordiformis Fodemaier</t>
  </si>
  <si>
    <t>Juglans ailantifolia Cordiformis Liba</t>
  </si>
  <si>
    <t>Juglans cinerea</t>
  </si>
  <si>
    <t>Grijze walnoot</t>
  </si>
  <si>
    <t>Juglans cinerea Beckwith</t>
  </si>
  <si>
    <t>Juglans cinerea Kenworthy</t>
  </si>
  <si>
    <t>Juglans regia Aufhauser Baden</t>
  </si>
  <si>
    <t>Walnoot</t>
  </si>
  <si>
    <t>Juglans regia Axel</t>
  </si>
  <si>
    <t>Juglans regia Bella Maria</t>
  </si>
  <si>
    <t>Juglans regia Big and Easy</t>
  </si>
  <si>
    <t>60-120</t>
  </si>
  <si>
    <t>Juglans regia Broadview</t>
  </si>
  <si>
    <t>Juglans regia Bucaneer</t>
  </si>
  <si>
    <t>Juglans regia Buszaki Pirosbelu</t>
  </si>
  <si>
    <t>Juglans regia Fernette</t>
  </si>
  <si>
    <t>Juglans regia Fernor</t>
  </si>
  <si>
    <t>Juglans regia Franquette</t>
  </si>
  <si>
    <t>Juglans regia Lange van Lod</t>
  </si>
  <si>
    <t>Juglans regia Mars</t>
  </si>
  <si>
    <t>80-140</t>
  </si>
  <si>
    <t>Juglans regia Milotai 10</t>
  </si>
  <si>
    <t>Juglans regia Northdown Clawnnut</t>
  </si>
  <si>
    <t>Juglans regia nr 22</t>
  </si>
  <si>
    <t>Juglans regia Plovdivski</t>
  </si>
  <si>
    <t>Juglans regia Purpurea</t>
  </si>
  <si>
    <t>Juglans regia Rote Mosel</t>
  </si>
  <si>
    <t>80-200</t>
  </si>
  <si>
    <t>Juglans regia Sychrov</t>
  </si>
  <si>
    <t>Juglans regia</t>
  </si>
  <si>
    <t>Juglans X Bixby Mitchell</t>
  </si>
  <si>
    <t>Buartnoot</t>
  </si>
  <si>
    <t>Lavandula angustifolia</t>
  </si>
  <si>
    <t>Lavendel</t>
  </si>
  <si>
    <t>10-40</t>
  </si>
  <si>
    <t>Malus domestica Ecolette</t>
  </si>
  <si>
    <t>Appel</t>
  </si>
  <si>
    <t>2023. Onderstam: Bittenfelder</t>
  </si>
  <si>
    <t>2024. Onderstam: Bittenfelder of M111</t>
  </si>
  <si>
    <t>Malus domestica Elstar</t>
  </si>
  <si>
    <t>Malus domestica Notaris</t>
  </si>
  <si>
    <t>Mentha x piperita Multimentha</t>
  </si>
  <si>
    <t>Pepermunt</t>
  </si>
  <si>
    <t>kale wortel</t>
  </si>
  <si>
    <t>Mentha x rotundifolia</t>
  </si>
  <si>
    <t>Wollige munt</t>
  </si>
  <si>
    <t>Mespilus germanica Westerveld</t>
  </si>
  <si>
    <t>Mispel</t>
  </si>
  <si>
    <t>100-160</t>
  </si>
  <si>
    <t>Morus alba Galicia 1</t>
  </si>
  <si>
    <t>Grote zwarte vruchten</t>
  </si>
  <si>
    <t>Pinus pinea</t>
  </si>
  <si>
    <t>Pijnboom</t>
  </si>
  <si>
    <t>Zaailingen</t>
  </si>
  <si>
    <t>Populus balsamifera</t>
  </si>
  <si>
    <t>Populier</t>
  </si>
  <si>
    <t>Populus fremontii</t>
  </si>
  <si>
    <t>Populus trichocarpa ‘Trichobel’</t>
  </si>
  <si>
    <t>Populus x canadensis ‘Dorskamp’</t>
  </si>
  <si>
    <t>Populus x canadensis ‘Ellert’</t>
  </si>
  <si>
    <t>Populus x canadensis ‘Ogy’</t>
  </si>
  <si>
    <t>Populus x generosa ‘Unal’</t>
  </si>
  <si>
    <t>Populus x jackii ‘Aurora’</t>
  </si>
  <si>
    <t>Prunus armeniaca Flavourcot</t>
  </si>
  <si>
    <t>Abrikoos</t>
  </si>
  <si>
    <t>Prunus armeniaca Kaunas</t>
  </si>
  <si>
    <t>Geënt op myrobalan</t>
  </si>
  <si>
    <t>Prunus armeniaca Moscow big</t>
  </si>
  <si>
    <t>Geënt op cerasifera</t>
  </si>
  <si>
    <t>Prunus armeniaca Petit Muscat</t>
  </si>
  <si>
    <t>Prunus armeniaca Tomcot</t>
  </si>
  <si>
    <t>Prunus domestica Avalon</t>
  </si>
  <si>
    <t>Pruim, paars</t>
  </si>
  <si>
    <t>Geënt op SJA</t>
  </si>
  <si>
    <t>Prunus domestica Latvian yellow</t>
  </si>
  <si>
    <t>Pruim, geel</t>
  </si>
  <si>
    <t>Prunus domestica Mirabelle de Metz</t>
  </si>
  <si>
    <t>Mirabelle de Metz</t>
  </si>
  <si>
    <t>Prunus domestica Mirabelle de Nancy</t>
  </si>
  <si>
    <t>Mirabelle de Nancy</t>
  </si>
  <si>
    <t>Prunus domestica Opal (Vroeg)</t>
  </si>
  <si>
    <t>140-160</t>
  </si>
  <si>
    <t>Prunus salicifolia x cerasifera Gek</t>
  </si>
  <si>
    <t>Gele pruim</t>
  </si>
  <si>
    <t>Pyrus communis Groene spoor Moestuin</t>
  </si>
  <si>
    <t>Peer (zoete handpeer)</t>
  </si>
  <si>
    <t>40-70</t>
  </si>
  <si>
    <t>Pyrus communis Rote Weinbirne</t>
  </si>
  <si>
    <t>Peer</t>
  </si>
  <si>
    <t>110-120 en 120-140</t>
  </si>
  <si>
    <t>Pyrus communis Sommer apotheker</t>
  </si>
  <si>
    <t>Peer, oud Duits ras</t>
  </si>
  <si>
    <t>60-80, 80-100</t>
  </si>
  <si>
    <t>Pyrus pyrifolia Chojuro</t>
  </si>
  <si>
    <t>Nashipeer</t>
  </si>
  <si>
    <t>Onderstam: Kirchensaller of betulifolia</t>
  </si>
  <si>
    <t>Pyrus pyrifolia Hajatama</t>
  </si>
  <si>
    <t>Pyrus pyrifolia Kosui</t>
  </si>
  <si>
    <t>Pyrus pyrifolia Kumoi</t>
  </si>
  <si>
    <t>Pyrus pyrifolia nijiseiki</t>
  </si>
  <si>
    <t>Pyrus pyrifolia Shinseiki</t>
  </si>
  <si>
    <t>Pyrus pyrifolia Tama</t>
  </si>
  <si>
    <t>Quercus ilex</t>
  </si>
  <si>
    <t>Steeneik</t>
  </si>
  <si>
    <t>Ribes × nidigrolaria Josta</t>
  </si>
  <si>
    <t>Jostabes</t>
  </si>
  <si>
    <t>Flinke stekken</t>
  </si>
  <si>
    <t>Ribes nigrum × uva-crispa Caseile</t>
  </si>
  <si>
    <t>Ribes nigrum × uva-crispa Jodeli</t>
  </si>
  <si>
    <t>Ribes nigrum Titania</t>
  </si>
  <si>
    <t>Ribes rubrum Gloire des Sablons</t>
  </si>
  <si>
    <t>Roze bes</t>
  </si>
  <si>
    <t>Jonge stekken</t>
  </si>
  <si>
    <t>Rosmarinus officinalis Arp</t>
  </si>
  <si>
    <t>Rosmarinus officinalis Green Ginger</t>
  </si>
  <si>
    <t>Rubus fruticosus Thornless Evergreen</t>
  </si>
  <si>
    <t>Doorbloze braam</t>
  </si>
  <si>
    <t>Rubus idaeus Autumn Bliss</t>
  </si>
  <si>
    <t>Herfstframboos</t>
  </si>
  <si>
    <t>Rubus idaeus Japanse Wijnbes</t>
  </si>
  <si>
    <t>Japanse wijnbes</t>
  </si>
  <si>
    <t>Rubus idaeus Taybes</t>
  </si>
  <si>
    <t>Taybes</t>
  </si>
  <si>
    <t>Rubus idaeus Buckingham Tayberry</t>
  </si>
  <si>
    <t>Rubus idaeus Veten</t>
  </si>
  <si>
    <t>Framboos</t>
  </si>
  <si>
    <t>Ruta graveolens</t>
  </si>
  <si>
    <t>Wijnruit</t>
  </si>
  <si>
    <t>Salix Acutifolia</t>
  </si>
  <si>
    <t>Siberische wilg</t>
  </si>
  <si>
    <t>100+</t>
  </si>
  <si>
    <t>Salix Alba Chermesina</t>
  </si>
  <si>
    <t>Schietwilg</t>
  </si>
  <si>
    <t>Salix Alba Vitellina</t>
  </si>
  <si>
    <t>Salix triandra</t>
  </si>
  <si>
    <t>Amandelwilg</t>
  </si>
  <si>
    <t>Salix x Vlechtwilg</t>
  </si>
  <si>
    <t>Salvia officinalis Crispa</t>
  </si>
  <si>
    <t>Salie</t>
  </si>
  <si>
    <t>Gestekt 2023</t>
  </si>
  <si>
    <t>Gestekt 2024</t>
  </si>
  <si>
    <t>Salvia officinalis Robin Hill</t>
  </si>
  <si>
    <t>Sambucus canadensis</t>
  </si>
  <si>
    <t>Canadese vlier</t>
  </si>
  <si>
    <t>Bloeit in het najaar</t>
  </si>
  <si>
    <t>Sambucus nigra Haidegg</t>
  </si>
  <si>
    <t>Vlier, vruchtselectie</t>
  </si>
  <si>
    <t>Sambucus nigra Haschberg</t>
  </si>
  <si>
    <t>Sambucus nigra Korsor</t>
  </si>
  <si>
    <t>Sambucus nigra Sambu</t>
  </si>
  <si>
    <t>Sambucus nigra Samdal</t>
  </si>
  <si>
    <t>Schisandra chinensis</t>
  </si>
  <si>
    <t>Vijf-smaken bes</t>
  </si>
  <si>
    <t>Sorbus aucuparia Edulis</t>
  </si>
  <si>
    <t>Eetbare lijsterbes</t>
  </si>
  <si>
    <t>60-150</t>
  </si>
  <si>
    <t>Tetradium daniellii</t>
  </si>
  <si>
    <t>Bijenboom</t>
  </si>
  <si>
    <t>Toona sinensis zaailing</t>
  </si>
  <si>
    <t>Franse uiensoepboom</t>
  </si>
  <si>
    <t>40-150</t>
  </si>
  <si>
    <t>Torminalis glaberrima</t>
  </si>
  <si>
    <t>Elsbes</t>
  </si>
  <si>
    <t>Vitis vinifera Canadice</t>
  </si>
  <si>
    <t>Witte pitloze druif</t>
  </si>
  <si>
    <t>Kruidige smaak en meeldouwresistent</t>
  </si>
  <si>
    <t>x Sorbopyrus auricularis Shipova</t>
  </si>
  <si>
    <t>Shipova peer</t>
  </si>
  <si>
    <t>Zanthoxylum simulans</t>
  </si>
  <si>
    <t>Peperbes</t>
  </si>
  <si>
    <t>40-160</t>
  </si>
  <si>
    <t>Ziziphus jujube</t>
  </si>
  <si>
    <t>Jujube</t>
  </si>
  <si>
    <t xml:space="preserve">Subtotaal ex BTW        </t>
  </si>
  <si>
    <t>SKAL: 108660</t>
  </si>
  <si>
    <t>NAKtuinbouw: 96364</t>
  </si>
  <si>
    <t>Prijs- en bestellijst winter 2024-2025</t>
  </si>
  <si>
    <t>BTW nr: 0697.78.024.B.01</t>
  </si>
  <si>
    <t>KVK nr: 65290720</t>
  </si>
  <si>
    <t>Straat:</t>
  </si>
  <si>
    <t>Naam contactpersoon:</t>
  </si>
  <si>
    <t>Naam Bedrijf:</t>
  </si>
  <si>
    <t>Huisnummer + toevoeging:</t>
  </si>
  <si>
    <t>Postcode:</t>
  </si>
  <si>
    <t>Woonplaats:</t>
  </si>
  <si>
    <t>E-mailadres:</t>
  </si>
  <si>
    <t>Telefoonnumer:</t>
  </si>
  <si>
    <t>Geef hier uw wensen op voor bezorgen of ophalen. Bij bezoring overleggen wij met u over de mogelijkheden.</t>
  </si>
  <si>
    <t>Nog wensen? Vul ze hier in en ik zal kijken of ik er aan kan komen of ze voor komend jaar kan gaan kweken.</t>
  </si>
  <si>
    <t>Hippophae rhamnoides Frugana</t>
  </si>
  <si>
    <t>Hippophae rhamnoides Hergo</t>
  </si>
  <si>
    <t>Hippophae rhamnoides Pollmix 1</t>
  </si>
  <si>
    <t>Hippophae rhamnoides Pollmix 4</t>
  </si>
  <si>
    <t>Duindoorn</t>
  </si>
  <si>
    <t>Kale wortel</t>
  </si>
  <si>
    <t>Meidoorn</t>
  </si>
  <si>
    <t>Crataegus tanacetifolia</t>
  </si>
  <si>
    <t>Crataegus schraderiana</t>
  </si>
  <si>
    <t>Mespilus germanica Nottingham</t>
  </si>
  <si>
    <t>Geënt op Kwee of Kirchensaller</t>
  </si>
  <si>
    <t>Gagel</t>
  </si>
  <si>
    <t>Myrica gale</t>
  </si>
  <si>
    <t>Filipendula ulmaria (moerasspirea)</t>
  </si>
  <si>
    <t>Moerasspirea</t>
  </si>
  <si>
    <t>Hemerocallis 'Arboricultura'</t>
  </si>
  <si>
    <t>Daglelie, oranje</t>
  </si>
  <si>
    <t>Zaailing, 1 jaar oud</t>
  </si>
  <si>
    <t>Zaailing, 2 jaar oud</t>
  </si>
  <si>
    <t>Rozemarijn, zeer winterhard</t>
  </si>
  <si>
    <t>Rozemarijn, lichte gembersmaak</t>
  </si>
  <si>
    <r>
      <t xml:space="preserve">Vul achter de planten die u wenst het aantal in. Kies bij meerdere maten de gewenste maten door de bijbehorende prijs in te vullen of schrijf dit in het vak van de toelichting. Vergeet ook niet om de contactgegevens onderaan het formulier in te vullen.
Het formulier rekent automatisch een </t>
    </r>
    <r>
      <rPr>
        <u/>
        <sz val="11"/>
        <color theme="1"/>
        <rFont val="Calibri"/>
        <family val="2"/>
        <scheme val="minor"/>
      </rPr>
      <t>voorlopige</t>
    </r>
    <r>
      <rPr>
        <sz val="11"/>
        <color theme="1"/>
        <rFont val="Calibri"/>
        <family val="2"/>
        <scheme val="minor"/>
      </rPr>
      <t xml:space="preserve"> prijs uit. 
Na ontvangst van de ingevulde bestellijst, controleren wij of alles nog op voorraad is in de gewenste aantallen en maten. Vervolgens sturen wij een bevestiging met wat er geleverd kan worden. Bij akkoord ontvangen wij graag een bericht van via de mail, inclusief eventuele aanpassingen en wensen. Dan reserveren wij de planten voor u. Wij telen in de volle grond en zijn trots op onze biologische bodem. Die houden we graag op de boerderij! Daarom wordt nagenoeg alles geleverd als wortelgoed en moet dit na ontvangst direct worden ingekuild of geplant.
Alle planten zijn biologisch gekweekt, in de volle grond, en worden als wortelgoed aangeboden. Het kan zijn dat enkele plantsoorten of maten ten tijde van het rooien van uw order niet geschikt blijken voor levering. Wij zullen dan t.z.t. een voorstel doen voor een vergelijkbare vervangende maat / plantsoort / variëteit etc. Dit kan gevolgen hebben voor de prijs. U bent vrij hier wel of niet mee akkoord te gaan.
Zie voor de volledige leveringsvoorwaarden onze website. </t>
    </r>
  </si>
  <si>
    <t>Corylus avellana Rotblatige Zellernuss</t>
  </si>
  <si>
    <t>Uitverkocht</t>
  </si>
  <si>
    <t>Diospyros kaki x virginiana Bozhiy Dar (Gift of God)</t>
  </si>
  <si>
    <t>Sorbus aucuparia Alaja Krupnaja</t>
  </si>
  <si>
    <t>Sorbus aucuparia Burka</t>
  </si>
  <si>
    <t>Sorbus aucuparia Granatnaja</t>
  </si>
  <si>
    <t>Sorbus aucuparia Likiornaja</t>
  </si>
  <si>
    <t>Sorbus aucuparia Nevezhinskaja</t>
  </si>
  <si>
    <t>Sorbus aucuparia Rosina</t>
  </si>
  <si>
    <t>Sorbus aucuparia hybr. Sacharnaja</t>
  </si>
  <si>
    <t>Sorbus aucuparia hybr. Titan</t>
  </si>
  <si>
    <t>Ongewortelde staak. Snel opgaand groen tbv luwte, schaduw en bodemleven</t>
  </si>
  <si>
    <t>Ongewortelde staak. Pas op, kan 3 tot 5 meter per jaar groeien!</t>
  </si>
  <si>
    <t>Vaccinium corymbosum Duke</t>
  </si>
  <si>
    <t>BTW 21%</t>
  </si>
  <si>
    <t>Pyrus bretschneideri Early Shu</t>
  </si>
  <si>
    <t>(60-80: €65,-. 80-100: €190. 100-120: €22,-)</t>
  </si>
  <si>
    <t>Zaailingen 2022 (20-40: €11,- | 40-60: €16,-)</t>
  </si>
  <si>
    <t>Geënt (20-40: €27,5,- | 40-60: €32,-)</t>
  </si>
  <si>
    <t>(20-40: €8-| 40-60: €10,-| 60-80: 14,-)</t>
  </si>
  <si>
    <t>Maat en prijs | 20-60: €27,5,- | 60-100: €37,5,- | 100-150: €49,- | 150-200: €60,- | 200+: €65,-</t>
  </si>
  <si>
    <t>Geënt. Maat en prijs | 20-60: €20,-</t>
  </si>
  <si>
    <t>Geënt. Maat en prijs | 20-60: €19,- | 60-80: €22,- | 80-100: €32,5,- | 100-150: €39,-</t>
  </si>
  <si>
    <t>Geënt. Maat en prijs | 60-80: €22,- | 80-100: €32,5,- | 100-150: €39,-</t>
  </si>
  <si>
    <t>Geënt. Maat en prijs | 100-150: €39,-</t>
  </si>
  <si>
    <t>Geënt. Maat en prijs | 80-100: €32,5,- | 100-150: €39,-</t>
  </si>
  <si>
    <t xml:space="preserve">Geënt. Maat en prijs | 60-80: €22,- | 80-120: €27,5,- |120-160: €32,- </t>
  </si>
  <si>
    <t xml:space="preserve">Geënt. Maat en prijs | 80-120: €27,5,- |120-160: €32,- </t>
  </si>
  <si>
    <t>Geënt: 20-60: € 30,- | 60-100: €35.-</t>
  </si>
  <si>
    <t>Geënt: 20-60: € 30,- | 60-100: €35.- | 100-150: €45,-</t>
  </si>
  <si>
    <t>Geënt: 20-60: € 30,-</t>
  </si>
  <si>
    <t>Geënt: 100-150: €45,-</t>
  </si>
  <si>
    <t>Zaailing: 40-80: €17,50 | 80-100: €190 | 100-120: €22,-</t>
  </si>
  <si>
    <t>Geënt. 40-80: € 65,- | 80-120: €75,- | 120-160: € 85,- | 160-200: €95,-</t>
  </si>
  <si>
    <t xml:space="preserve">Geënt. 40-60: €50,- | 60-100: € 60,- </t>
  </si>
  <si>
    <t>Geënt.  80-120: €75,- | 120-160: € 85,- | 160-200: €95,-</t>
  </si>
  <si>
    <t xml:space="preserve">Geënt. 60-100: € 60,- </t>
  </si>
  <si>
    <t>Zaailingen. Maat / prijs. 40-60: €20,- | 60-80: €25,- | 80-100: €30,-</t>
  </si>
  <si>
    <t xml:space="preserve">Geënt 2023. Ondersam: Sorbus aucuparia. 60-100: €19 </t>
  </si>
  <si>
    <t>Geënt 2023. Ondersam: Sorbus aucuparia. 60-100: €19 | 100-150: €22,- | 150-200: 27,50</t>
  </si>
  <si>
    <t xml:space="preserve">Zaailing: 80-100: €12,50 | 100-120: €15,-| 120-150: €17,50 </t>
  </si>
  <si>
    <t>Maat / prijs 80-100/ €22,-</t>
  </si>
  <si>
    <t>Maat / prijs 80-100: 24,- |100-140: €35,- | 140-160: €49,-</t>
  </si>
  <si>
    <t>Versie 13-01-2025</t>
  </si>
  <si>
    <t>Prunus persica Amsden</t>
  </si>
  <si>
    <t>Perzik</t>
  </si>
  <si>
    <t>Geënt: 60-80: €17,50 | 80-100: €20,-</t>
  </si>
  <si>
    <t>Prunus armeniaca Krasnosciokij</t>
  </si>
  <si>
    <t>160-200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</si>
</sst>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quot;€&quot;\ * #,##0.00_ ;_ &quot;€&quot;\ * \-#,##0.00_ ;_ &quot;€&quot;\ * &quot;-&quot;??_ ;_ @_ "/>
    <numFmt numFmtId="43" formatCode="_ * #,##0.00_ ;_ * \-#,##0.00_ ;_ * &quot;-&quot;??_ ;_ @_ "/>
    <numFmt numFmtId="164" formatCode="#,##0.00&quot; &quot;;&quot;-&quot;#,##0.00&quot; &quot;;&quot;-&quot;#&quot; &quot;;&quot; &quot;@&quot; &quot;"/>
  </numFmts>
  <fonts count="38" x14ac:knownFonts="1">
    <font>
      <sz val="11"/>
      <color theme="1"/>
      <name val="Calibri"/>
      <family val="2"/>
      <scheme val="minor"/>
    </font>
    <font>
      <sz val="11"/>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sz val="6"/>
      <color theme="1"/>
      <name val="Calibri"/>
      <family val="2"/>
      <scheme val="minor"/>
    </font>
    <font>
      <b/>
      <sz val="7"/>
      <color theme="1"/>
      <name val="Calibri"/>
      <family val="2"/>
      <scheme val="minor"/>
    </font>
    <font>
      <sz val="9"/>
      <name val="Calibri"/>
      <family val="2"/>
      <scheme val="minor"/>
    </font>
    <font>
      <sz val="6"/>
      <name val="Calibri"/>
      <family val="2"/>
      <scheme val="minor"/>
    </font>
    <font>
      <b/>
      <sz val="11"/>
      <color theme="1"/>
      <name val="Calibri"/>
      <family val="2"/>
      <scheme val="minor"/>
    </font>
    <font>
      <b/>
      <sz val="11"/>
      <name val="Calibri"/>
      <family val="2"/>
    </font>
    <font>
      <sz val="11"/>
      <name val="Calibri"/>
      <family val="2"/>
      <scheme val="minor"/>
    </font>
    <font>
      <i/>
      <sz val="11"/>
      <name val="Calibri"/>
      <family val="2"/>
      <scheme val="minor"/>
    </font>
    <font>
      <b/>
      <sz val="11"/>
      <name val="Calibri"/>
      <family val="2"/>
      <scheme val="minor"/>
    </font>
    <font>
      <u/>
      <sz val="11"/>
      <color theme="1"/>
      <name val="Calibri"/>
      <family val="2"/>
      <scheme val="minor"/>
    </font>
    <font>
      <sz val="24"/>
      <color theme="1"/>
      <name val="Berlin Sans FB"/>
      <family val="2"/>
    </font>
    <font>
      <sz val="11"/>
      <color theme="1" tint="0.249977111117893"/>
      <name val="Calibri"/>
      <family val="2"/>
      <scheme val="minor"/>
    </font>
    <font>
      <sz val="14"/>
      <name val="Berlin Sans FB"/>
      <family val="2"/>
    </font>
    <font>
      <sz val="24"/>
      <color theme="1"/>
      <name val="Calibri"/>
      <family val="2"/>
      <scheme val="minor"/>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i/>
      <u/>
      <sz val="10"/>
      <color rgb="FF000000"/>
      <name val="Calibri"/>
      <family val="2"/>
    </font>
    <font>
      <sz val="11"/>
      <color rgb="FF000000"/>
      <name val="Calibri"/>
      <family val="2"/>
      <scheme val="minor"/>
    </font>
    <font>
      <sz val="9"/>
      <color theme="0"/>
      <name val="Calibri"/>
      <family val="2"/>
      <scheme val="minor"/>
    </font>
    <font>
      <strike/>
      <sz val="11"/>
      <name val="Calibri"/>
      <family val="2"/>
      <scheme val="minor"/>
    </font>
    <font>
      <b/>
      <strike/>
      <sz val="11"/>
      <name val="Calibri"/>
      <family val="2"/>
      <scheme val="minor"/>
    </font>
    <font>
      <sz val="8"/>
      <name val="Calibri"/>
      <family val="2"/>
      <scheme val="minor"/>
    </font>
  </fonts>
  <fills count="1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rgb="FF808080"/>
      </left>
      <right style="thin">
        <color rgb="FF808080"/>
      </right>
      <top style="thin">
        <color rgb="FF808080"/>
      </top>
      <bottom style="thin">
        <color rgb="FF808080"/>
      </bottom>
      <diagonal/>
    </border>
  </borders>
  <cellStyleXfs count="44">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9" fillId="0" borderId="0"/>
    <xf numFmtId="0" fontId="20" fillId="0" borderId="0"/>
    <xf numFmtId="0" fontId="21" fillId="6" borderId="0"/>
    <xf numFmtId="0" fontId="21" fillId="7" borderId="0"/>
    <xf numFmtId="0" fontId="20" fillId="8" borderId="0"/>
    <xf numFmtId="0" fontId="22" fillId="9" borderId="0"/>
    <xf numFmtId="0" fontId="23" fillId="10" borderId="0"/>
    <xf numFmtId="164" fontId="19" fillId="0" borderId="0"/>
    <xf numFmtId="0" fontId="24" fillId="0" borderId="0"/>
    <xf numFmtId="0" fontId="25" fillId="11" borderId="0"/>
    <xf numFmtId="0" fontId="26" fillId="0" borderId="0"/>
    <xf numFmtId="0" fontId="27" fillId="0" borderId="0"/>
    <xf numFmtId="0" fontId="28" fillId="0" borderId="0"/>
    <xf numFmtId="0" fontId="29" fillId="0" borderId="0"/>
    <xf numFmtId="164" fontId="19" fillId="0" borderId="0"/>
    <xf numFmtId="164" fontId="19" fillId="0" borderId="0"/>
    <xf numFmtId="164" fontId="19" fillId="0" borderId="0"/>
    <xf numFmtId="164" fontId="19" fillId="0" borderId="0"/>
    <xf numFmtId="164" fontId="19" fillId="0" borderId="0"/>
    <xf numFmtId="0" fontId="30" fillId="12" borderId="0"/>
    <xf numFmtId="0" fontId="31" fillId="12" borderId="21"/>
    <xf numFmtId="0" fontId="32" fillId="0" borderId="0"/>
    <xf numFmtId="0" fontId="19" fillId="0" borderId="0"/>
    <xf numFmtId="0"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0" fontId="22" fillId="0" borderId="0"/>
  </cellStyleXfs>
  <cellXfs count="102">
    <xf numFmtId="0" fontId="0" fillId="0" borderId="0" xfId="0"/>
    <xf numFmtId="0" fontId="2" fillId="0" borderId="0" xfId="0" applyFont="1"/>
    <xf numFmtId="0" fontId="3" fillId="0" borderId="0" xfId="0" applyFont="1"/>
    <xf numFmtId="44" fontId="3" fillId="0" borderId="0" xfId="1" applyFont="1"/>
    <xf numFmtId="0" fontId="5" fillId="0" borderId="0" xfId="0" applyFont="1"/>
    <xf numFmtId="0" fontId="5" fillId="0" borderId="0" xfId="0" applyFont="1" applyAlignment="1">
      <alignment horizontal="right"/>
    </xf>
    <xf numFmtId="0" fontId="5" fillId="0" borderId="0" xfId="0" applyFont="1" applyAlignment="1">
      <alignment vertical="center"/>
    </xf>
    <xf numFmtId="0" fontId="5" fillId="0" borderId="0" xfId="0" applyFont="1" applyAlignment="1">
      <alignment horizontal="right" vertical="center"/>
    </xf>
    <xf numFmtId="14" fontId="5" fillId="0" borderId="0" xfId="1" applyNumberFormat="1"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xf>
    <xf numFmtId="0" fontId="3" fillId="0" borderId="0" xfId="0" applyFont="1" applyAlignment="1">
      <alignment vertical="center"/>
    </xf>
    <xf numFmtId="0" fontId="3" fillId="4" borderId="9" xfId="0" applyFont="1" applyFill="1" applyBorder="1"/>
    <xf numFmtId="0" fontId="3" fillId="4" borderId="10" xfId="0" applyFont="1" applyFill="1" applyBorder="1" applyAlignment="1">
      <alignment horizontal="right"/>
    </xf>
    <xf numFmtId="0" fontId="3" fillId="4" borderId="10" xfId="0" applyFont="1" applyFill="1" applyBorder="1"/>
    <xf numFmtId="1" fontId="3" fillId="0" borderId="0" xfId="0" applyNumberFormat="1" applyFont="1"/>
    <xf numFmtId="1" fontId="3" fillId="0" borderId="0" xfId="1" applyNumberFormat="1" applyFont="1"/>
    <xf numFmtId="1" fontId="2" fillId="0" borderId="0" xfId="0" applyNumberFormat="1" applyFont="1"/>
    <xf numFmtId="1" fontId="5" fillId="0" borderId="0" xfId="1" applyNumberFormat="1" applyFont="1" applyAlignment="1">
      <alignment horizontal="center"/>
    </xf>
    <xf numFmtId="1" fontId="5" fillId="0" borderId="0" xfId="1" applyNumberFormat="1" applyFont="1"/>
    <xf numFmtId="1" fontId="2" fillId="0" borderId="0" xfId="1" applyNumberFormat="1" applyFont="1"/>
    <xf numFmtId="44" fontId="6" fillId="0" borderId="0" xfId="1" applyFont="1" applyAlignment="1">
      <alignment horizontal="left" vertical="top"/>
    </xf>
    <xf numFmtId="1" fontId="0" fillId="0" borderId="0" xfId="0" applyNumberFormat="1"/>
    <xf numFmtId="1" fontId="3" fillId="0" borderId="0" xfId="1" applyNumberFormat="1" applyFont="1" applyAlignment="1"/>
    <xf numFmtId="1" fontId="2" fillId="0" borderId="0" xfId="1" applyNumberFormat="1" applyFont="1" applyAlignment="1"/>
    <xf numFmtId="1" fontId="5" fillId="0" borderId="0" xfId="0" applyNumberFormat="1" applyFont="1" applyAlignment="1">
      <alignment vertical="center"/>
    </xf>
    <xf numFmtId="1" fontId="5" fillId="0" borderId="0" xfId="0" applyNumberFormat="1" applyFont="1"/>
    <xf numFmtId="0" fontId="8" fillId="0" borderId="0" xfId="0" applyFont="1" applyAlignment="1">
      <alignment horizontal="left" vertical="center"/>
    </xf>
    <xf numFmtId="1" fontId="2" fillId="0" borderId="0" xfId="1" applyNumberFormat="1" applyFont="1" applyAlignment="1">
      <alignment horizontal="left"/>
    </xf>
    <xf numFmtId="1" fontId="3" fillId="4" borderId="11" xfId="0" applyNumberFormat="1" applyFont="1" applyFill="1" applyBorder="1"/>
    <xf numFmtId="0" fontId="3" fillId="4" borderId="13" xfId="0" applyFont="1" applyFill="1" applyBorder="1" applyAlignment="1">
      <alignment horizontal="right"/>
    </xf>
    <xf numFmtId="1" fontId="2" fillId="0" borderId="6" xfId="0" applyNumberFormat="1" applyFont="1" applyBorder="1"/>
    <xf numFmtId="44" fontId="2" fillId="0" borderId="7" xfId="1" applyFont="1" applyBorder="1"/>
    <xf numFmtId="1" fontId="2" fillId="3" borderId="14" xfId="0" applyNumberFormat="1" applyFont="1" applyFill="1" applyBorder="1"/>
    <xf numFmtId="44" fontId="2" fillId="3" borderId="15" xfId="1" applyFont="1" applyFill="1" applyBorder="1"/>
    <xf numFmtId="44" fontId="3" fillId="4" borderId="12" xfId="0" applyNumberFormat="1" applyFont="1" applyFill="1" applyBorder="1"/>
    <xf numFmtId="0" fontId="4" fillId="0" borderId="0" xfId="0" applyFont="1" applyAlignment="1">
      <alignment vertical="center"/>
    </xf>
    <xf numFmtId="0" fontId="10" fillId="0" borderId="19" xfId="0" applyFont="1" applyBorder="1" applyAlignment="1">
      <alignment wrapText="1"/>
    </xf>
    <xf numFmtId="0" fontId="10" fillId="0" borderId="19" xfId="0" applyFont="1" applyBorder="1" applyAlignment="1">
      <alignment horizontal="center" wrapText="1"/>
    </xf>
    <xf numFmtId="0" fontId="11" fillId="0" borderId="1" xfId="0" applyFont="1" applyBorder="1" applyAlignment="1">
      <alignment wrapText="1"/>
    </xf>
    <xf numFmtId="0" fontId="11" fillId="0" borderId="1" xfId="0" applyFont="1" applyBorder="1" applyAlignment="1">
      <alignment horizontal="center" wrapText="1"/>
    </xf>
    <xf numFmtId="44" fontId="11" fillId="0" borderId="1" xfId="1" applyFont="1" applyFill="1" applyBorder="1" applyAlignment="1">
      <alignment horizontal="right" wrapText="1"/>
    </xf>
    <xf numFmtId="44" fontId="13" fillId="0" borderId="1" xfId="1" applyFont="1" applyFill="1" applyBorder="1" applyAlignment="1">
      <alignment horizontal="right"/>
    </xf>
    <xf numFmtId="44" fontId="11" fillId="0" borderId="1" xfId="1" applyFont="1" applyFill="1" applyBorder="1" applyAlignment="1">
      <alignment horizontal="right"/>
    </xf>
    <xf numFmtId="0" fontId="12" fillId="0" borderId="1" xfId="0" applyFont="1" applyBorder="1" applyAlignment="1">
      <alignment horizontal="center" wrapText="1"/>
    </xf>
    <xf numFmtId="0" fontId="11" fillId="0" borderId="1" xfId="0" applyFont="1" applyBorder="1" applyAlignment="1">
      <alignment vertical="top" wrapText="1"/>
    </xf>
    <xf numFmtId="49" fontId="11" fillId="0" borderId="1" xfId="0" applyNumberFormat="1" applyFont="1" applyBorder="1" applyAlignment="1">
      <alignment horizontal="center" wrapText="1"/>
    </xf>
    <xf numFmtId="0" fontId="11" fillId="0" borderId="1" xfId="0" applyFont="1" applyBorder="1" applyAlignment="1">
      <alignment horizontal="center" vertical="top" wrapText="1"/>
    </xf>
    <xf numFmtId="44" fontId="11" fillId="0" borderId="1" xfId="1" applyFont="1" applyBorder="1"/>
    <xf numFmtId="44" fontId="11" fillId="5" borderId="1" xfId="1" applyFont="1" applyFill="1" applyBorder="1" applyAlignment="1">
      <alignment horizontal="right" wrapText="1"/>
    </xf>
    <xf numFmtId="1" fontId="11" fillId="5" borderId="1" xfId="1" applyNumberFormat="1" applyFont="1" applyFill="1" applyBorder="1" applyAlignment="1"/>
    <xf numFmtId="44" fontId="11" fillId="5" borderId="1" xfId="1" applyFont="1" applyFill="1" applyBorder="1"/>
    <xf numFmtId="0" fontId="15" fillId="0" borderId="0" xfId="0" applyFont="1"/>
    <xf numFmtId="0" fontId="16" fillId="0" borderId="0" xfId="0" applyFont="1" applyAlignment="1">
      <alignment horizontal="left"/>
    </xf>
    <xf numFmtId="0" fontId="16" fillId="0" borderId="0" xfId="0" applyFont="1"/>
    <xf numFmtId="0" fontId="17" fillId="0" borderId="0" xfId="0" applyFont="1" applyAlignment="1">
      <alignment vertical="center"/>
    </xf>
    <xf numFmtId="0" fontId="0" fillId="0" borderId="0" xfId="0" applyAlignment="1">
      <alignment vertical="center"/>
    </xf>
    <xf numFmtId="0" fontId="18" fillId="0" borderId="0" xfId="0" applyFont="1"/>
    <xf numFmtId="0" fontId="9" fillId="2" borderId="17" xfId="0" applyFont="1" applyFill="1" applyBorder="1"/>
    <xf numFmtId="0" fontId="9" fillId="2" borderId="20" xfId="0" applyFont="1" applyFill="1" applyBorder="1"/>
    <xf numFmtId="0" fontId="9" fillId="2" borderId="5" xfId="0" applyFont="1" applyFill="1" applyBorder="1"/>
    <xf numFmtId="1" fontId="9" fillId="2" borderId="16" xfId="0" applyNumberFormat="1" applyFont="1" applyFill="1" applyBorder="1"/>
    <xf numFmtId="44" fontId="9" fillId="2" borderId="17" xfId="1" applyFont="1" applyFill="1" applyBorder="1" applyAlignment="1">
      <alignment horizontal="right"/>
    </xf>
    <xf numFmtId="44" fontId="9" fillId="2" borderId="18" xfId="1" applyFont="1" applyFill="1" applyBorder="1" applyAlignment="1">
      <alignment horizontal="right"/>
    </xf>
    <xf numFmtId="0" fontId="3" fillId="0" borderId="0" xfId="0" applyFont="1" applyAlignment="1">
      <alignment horizontal="right"/>
    </xf>
    <xf numFmtId="0" fontId="3" fillId="5" borderId="0" xfId="0" applyFont="1" applyFill="1"/>
    <xf numFmtId="0" fontId="2" fillId="5" borderId="0" xfId="0" applyFont="1" applyFill="1"/>
    <xf numFmtId="0" fontId="4" fillId="0" borderId="0" xfId="0" applyFont="1" applyAlignment="1">
      <alignment horizontal="right"/>
    </xf>
    <xf numFmtId="0" fontId="0" fillId="5" borderId="1" xfId="0" applyFill="1" applyBorder="1" applyAlignment="1">
      <alignment wrapText="1"/>
    </xf>
    <xf numFmtId="17" fontId="0" fillId="5" borderId="1" xfId="0" quotePrefix="1" applyNumberFormat="1" applyFill="1" applyBorder="1" applyAlignment="1">
      <alignment horizontal="center" wrapText="1"/>
    </xf>
    <xf numFmtId="44" fontId="0" fillId="5" borderId="1" xfId="1" applyFont="1" applyFill="1" applyBorder="1" applyAlignment="1">
      <alignment horizontal="center" vertical="center"/>
    </xf>
    <xf numFmtId="1" fontId="5" fillId="0" borderId="0" xfId="1" applyNumberFormat="1" applyFont="1" applyAlignment="1">
      <alignment vertical="center"/>
    </xf>
    <xf numFmtId="1" fontId="5" fillId="0" borderId="0" xfId="1" applyNumberFormat="1" applyFont="1" applyAlignment="1">
      <alignment horizontal="right"/>
    </xf>
    <xf numFmtId="0" fontId="11" fillId="0" borderId="2" xfId="0" applyFont="1" applyBorder="1" applyAlignment="1">
      <alignment wrapText="1"/>
    </xf>
    <xf numFmtId="44" fontId="11" fillId="0" borderId="1" xfId="1" applyFont="1" applyBorder="1" applyAlignment="1">
      <alignment wrapText="1"/>
    </xf>
    <xf numFmtId="44" fontId="13" fillId="0" borderId="3" xfId="1" applyFont="1" applyFill="1" applyBorder="1" applyAlignment="1">
      <alignment horizontal="right"/>
    </xf>
    <xf numFmtId="0" fontId="33" fillId="0" borderId="1" xfId="0" applyFont="1" applyBorder="1"/>
    <xf numFmtId="0" fontId="34" fillId="0" borderId="0" xfId="0" applyFont="1"/>
    <xf numFmtId="1" fontId="11" fillId="5" borderId="1" xfId="0" applyNumberFormat="1" applyFont="1" applyFill="1" applyBorder="1"/>
    <xf numFmtId="44" fontId="11" fillId="0" borderId="3" xfId="1" applyFont="1" applyFill="1" applyBorder="1" applyAlignment="1">
      <alignment horizontal="right"/>
    </xf>
    <xf numFmtId="0" fontId="19" fillId="0" borderId="1" xfId="0" applyFont="1" applyBorder="1" applyAlignment="1">
      <alignment vertical="center"/>
    </xf>
    <xf numFmtId="44" fontId="3" fillId="0" borderId="1" xfId="1" applyFont="1" applyFill="1" applyBorder="1" applyAlignment="1">
      <alignment horizontal="right"/>
    </xf>
    <xf numFmtId="44" fontId="11" fillId="0" borderId="8" xfId="1" applyFont="1" applyFill="1" applyBorder="1" applyAlignment="1">
      <alignment horizontal="right"/>
    </xf>
    <xf numFmtId="0" fontId="11" fillId="0" borderId="4" xfId="0" applyFont="1" applyBorder="1" applyAlignment="1">
      <alignment wrapText="1"/>
    </xf>
    <xf numFmtId="0" fontId="11" fillId="0" borderId="4" xfId="0" applyFont="1" applyBorder="1" applyAlignment="1">
      <alignment horizontal="center" wrapText="1"/>
    </xf>
    <xf numFmtId="44" fontId="1" fillId="5" borderId="1" xfId="1" applyFont="1" applyFill="1" applyBorder="1" applyAlignment="1">
      <alignment horizontal="center" vertical="center"/>
    </xf>
    <xf numFmtId="44" fontId="3" fillId="0" borderId="8" xfId="1" applyFont="1" applyFill="1" applyBorder="1" applyAlignment="1">
      <alignment horizontal="right"/>
    </xf>
    <xf numFmtId="44" fontId="11" fillId="0" borderId="1" xfId="1" applyFont="1" applyBorder="1" applyAlignment="1">
      <alignment horizontal="left" wrapText="1"/>
    </xf>
    <xf numFmtId="49" fontId="2" fillId="5" borderId="0" xfId="0" applyNumberFormat="1" applyFont="1" applyFill="1"/>
    <xf numFmtId="0" fontId="35" fillId="0" borderId="1" xfId="0" applyFont="1" applyBorder="1" applyAlignment="1">
      <alignment wrapText="1"/>
    </xf>
    <xf numFmtId="0" fontId="35" fillId="0" borderId="1" xfId="0" applyFont="1" applyBorder="1" applyAlignment="1">
      <alignment horizontal="center" wrapText="1"/>
    </xf>
    <xf numFmtId="44" fontId="35" fillId="0" borderId="1" xfId="1" applyFont="1" applyFill="1" applyBorder="1" applyAlignment="1">
      <alignment horizontal="right" wrapText="1"/>
    </xf>
    <xf numFmtId="44" fontId="35" fillId="0" borderId="1" xfId="1" applyFont="1" applyFill="1" applyBorder="1" applyAlignment="1">
      <alignment horizontal="right"/>
    </xf>
    <xf numFmtId="44" fontId="36" fillId="0" borderId="1" xfId="1" applyFont="1" applyFill="1" applyBorder="1" applyAlignment="1">
      <alignment horizontal="right"/>
    </xf>
    <xf numFmtId="0" fontId="11" fillId="0" borderId="0" xfId="0" applyFont="1" applyAlignment="1">
      <alignment wrapText="1"/>
    </xf>
    <xf numFmtId="1" fontId="35" fillId="5" borderId="1" xfId="1" applyNumberFormat="1" applyFont="1" applyFill="1" applyBorder="1" applyAlignment="1"/>
    <xf numFmtId="44" fontId="35" fillId="0" borderId="1" xfId="1" applyFont="1" applyBorder="1"/>
    <xf numFmtId="1" fontId="35" fillId="5" borderId="1" xfId="0" applyNumberFormat="1" applyFont="1" applyFill="1" applyBorder="1"/>
    <xf numFmtId="0" fontId="0" fillId="0" borderId="0" xfId="0" applyAlignment="1">
      <alignment vertical="top" wrapText="1"/>
    </xf>
    <xf numFmtId="0" fontId="5" fillId="0" borderId="0" xfId="0" applyFont="1" applyAlignment="1">
      <alignment horizontal="left" vertical="center"/>
    </xf>
    <xf numFmtId="0" fontId="0" fillId="0" borderId="0" xfId="0"/>
    <xf numFmtId="0" fontId="0" fillId="0" borderId="0" xfId="0" applyAlignment="1">
      <alignment vertical="center" wrapText="1"/>
    </xf>
  </cellXfs>
  <cellStyles count="44">
    <cellStyle name="Accent" xfId="14" xr:uid="{6FC6E899-7ADC-448A-9C29-80179AF1B256}"/>
    <cellStyle name="Accent 1" xfId="15" xr:uid="{3C978F00-3370-4E43-B966-569B13744EDE}"/>
    <cellStyle name="Accent 2" xfId="16" xr:uid="{3857C590-B6E8-41EB-9FEC-7E5B0E4C958C}"/>
    <cellStyle name="Accent 3" xfId="17" xr:uid="{DAE5733B-A069-4B09-929B-2B584917B133}"/>
    <cellStyle name="Bad" xfId="18" xr:uid="{ACD52AAE-F99D-4EF8-B32E-A86A6167AE8C}"/>
    <cellStyle name="Error" xfId="19" xr:uid="{3D25E249-D214-4213-8DCD-3E2C66158A74}"/>
    <cellStyle name="Excel Built-in Currency" xfId="20" xr:uid="{3DA4FD73-94A1-42A1-B9E7-DEE6A19244AC}"/>
    <cellStyle name="Footnote" xfId="21" xr:uid="{6BB074A7-F796-403F-BE14-96E8C4D0449C}"/>
    <cellStyle name="Good" xfId="22" xr:uid="{C9956EC1-8E2D-4A6F-9358-A2D04100CD06}"/>
    <cellStyle name="Heading (user)" xfId="23" xr:uid="{8F8AC048-4765-4581-8038-E99309C16D14}"/>
    <cellStyle name="Heading 1" xfId="24" xr:uid="{EC920FDD-EF59-4AA1-8B10-3FFB8D30E38E}"/>
    <cellStyle name="Heading 2" xfId="25" xr:uid="{66711370-C4B9-48DF-80F1-0DC5050B3BFA}"/>
    <cellStyle name="Hyperlink 2" xfId="26" xr:uid="{6A2D6583-0F1A-4853-9A66-94C82EF35694}"/>
    <cellStyle name="Komma 2" xfId="4" xr:uid="{AE4AE495-3F68-4D42-AD1F-6FA959E74973}"/>
    <cellStyle name="Komma 2 2" xfId="27" xr:uid="{04D0AA4E-5DEE-4CB6-A4C1-6E4FEC985BDE}"/>
    <cellStyle name="Komma 3" xfId="6" xr:uid="{0F820F2A-8D3F-4BA1-9913-8B61A3FE0287}"/>
    <cellStyle name="Komma 3 2" xfId="28" xr:uid="{B9A54470-F685-4774-B5DD-6A9F01183BCA}"/>
    <cellStyle name="Komma 4" xfId="8" xr:uid="{E381B739-E9E7-44DF-823A-2806B6F31ECF}"/>
    <cellStyle name="Komma 4 2" xfId="29" xr:uid="{0A33D60D-3877-4EC9-AF1B-5C332E584DCC}"/>
    <cellStyle name="Komma 5" xfId="10" xr:uid="{2538EB70-DFD4-4B18-A4C9-C21E6EB3B58D}"/>
    <cellStyle name="Komma 5 2" xfId="30" xr:uid="{A791C2C6-D27D-4C0E-A5BA-2B3738294AE2}"/>
    <cellStyle name="Komma 6" xfId="12" xr:uid="{1318F475-4269-46BC-8826-D6E37CC1775B}"/>
    <cellStyle name="Komma 6 2" xfId="31" xr:uid="{68AB3351-D6D0-4526-B6F6-866FE709C481}"/>
    <cellStyle name="Neutral" xfId="32" xr:uid="{889F7C1C-A45E-4C10-9D0F-396CA93F123F}"/>
    <cellStyle name="Note" xfId="33" xr:uid="{5EAA1DA4-70B8-44A4-9B2F-B9E037179473}"/>
    <cellStyle name="Result (user)" xfId="34" xr:uid="{302B39EF-6350-40F1-A026-6F0F1F52CFF3}"/>
    <cellStyle name="Standaard" xfId="0" builtinId="0"/>
    <cellStyle name="Standaard 2" xfId="13" xr:uid="{FAEF6732-DCFE-4221-AFFC-937121051100}"/>
    <cellStyle name="Status" xfId="35" xr:uid="{ACF1A53A-A632-454D-A512-ADE7BEEA5C04}"/>
    <cellStyle name="Text" xfId="36" xr:uid="{28E03260-327C-4055-9360-255FF1B65258}"/>
    <cellStyle name="Valuta" xfId="1" builtinId="4"/>
    <cellStyle name="Valuta 2" xfId="2" xr:uid="{0EF493F4-ECB2-409D-89CE-28E8F50B8230}"/>
    <cellStyle name="Valuta 2 2" xfId="37" xr:uid="{BB82F287-8478-4269-895A-BF0B1B15661F}"/>
    <cellStyle name="Valuta 3" xfId="3" xr:uid="{F7C573BD-866A-48E4-AE85-0456C3F434FC}"/>
    <cellStyle name="Valuta 3 2" xfId="38" xr:uid="{1B0ECB5C-9CA0-4905-868B-4239C6BC7820}"/>
    <cellStyle name="Valuta 4" xfId="5" xr:uid="{9451336C-1ED4-4348-9E71-FBB13077B2D9}"/>
    <cellStyle name="Valuta 4 2" xfId="39" xr:uid="{A2D5FE31-5045-476C-9F38-C015C985980E}"/>
    <cellStyle name="Valuta 5" xfId="7" xr:uid="{AE0CDA8C-C9B0-4D81-B678-6ED8FA126309}"/>
    <cellStyle name="Valuta 5 2" xfId="40" xr:uid="{084F04EF-4DDD-4794-8457-712F28BC606F}"/>
    <cellStyle name="Valuta 6" xfId="9" xr:uid="{F29E0B19-A528-4C05-AD5D-163B0B300310}"/>
    <cellStyle name="Valuta 6 2" xfId="41" xr:uid="{6E6F85B5-38B6-4A58-9F13-E9D78B5E2B6F}"/>
    <cellStyle name="Valuta 7" xfId="11" xr:uid="{82393DD8-394B-4CAD-9B42-515661FE8EEF}"/>
    <cellStyle name="Valuta 7 2" xfId="42" xr:uid="{EFBBF6E7-47E3-4DEF-8C34-0F19F899D431}"/>
    <cellStyle name="Warning" xfId="43" xr:uid="{E1F00428-EED3-4097-912C-587D80E029BF}"/>
  </cellStyles>
  <dxfs count="18">
    <dxf>
      <font>
        <b val="0"/>
        <i val="0"/>
        <strike val="0"/>
        <condense val="0"/>
        <extend val="0"/>
        <outline val="0"/>
        <shadow val="0"/>
        <u val="none"/>
        <vertAlign val="baseline"/>
        <sz val="9"/>
        <color theme="1"/>
        <name val="Calibri"/>
        <family val="2"/>
        <scheme val="minor"/>
      </font>
      <numFmt numFmtId="34" formatCode="_ &quot;€&quot;\ * #,##0.00_ ;_ &quot;€&quot;\ * \-#,##0.00_ ;_ &quot;€&quot;\ * &quot;-&quot;??_ ;_ @_ "/>
      <fill>
        <patternFill patternType="solid">
          <fgColor indexed="64"/>
          <bgColor theme="0" tint="-0.14999847407452621"/>
        </patternFill>
      </fill>
      <border diagonalUp="0" diagonalDown="0" outline="0">
        <left style="thin">
          <color indexed="64"/>
        </left>
        <right style="medium">
          <color indexed="64"/>
        </right>
        <top style="thin">
          <color indexed="64"/>
        </top>
        <bottom style="double">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double">
          <color indexed="64"/>
        </bottom>
      </border>
    </dxf>
    <dxf>
      <font>
        <b val="0"/>
        <i val="0"/>
        <strike val="0"/>
        <condense val="0"/>
        <extend val="0"/>
        <outline val="0"/>
        <shadow val="0"/>
        <u val="none"/>
        <vertAlign val="baseline"/>
        <sz val="9"/>
        <color theme="1"/>
        <name val="Calibri"/>
        <family val="2"/>
        <scheme val="minor"/>
      </font>
      <numFmt numFmtId="1" formatCode="0"/>
      <fill>
        <patternFill patternType="solid">
          <fgColor indexed="64"/>
          <bgColor theme="0" tint="-0.14999847407452621"/>
        </patternFill>
      </fill>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border diagonalUp="0" diagonalDown="0" outline="0">
        <left style="medium">
          <color indexed="64"/>
        </left>
        <right style="thin">
          <color indexed="64"/>
        </right>
        <top/>
        <bottom style="medium">
          <color indexed="64"/>
        </bottom>
      </border>
    </dxf>
    <dxf>
      <numFmt numFmtId="34" formatCode="_ &quot;€&quot;\ * #,##0.00_ ;_ &quot;€&quot;\ * \-#,##0.00_ ;_ &quot;€&quot;\ * &quot;-&quot;??_ ;_ @_ "/>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family val="2"/>
        <scheme val="minor"/>
      </font>
      <numFmt numFmtId="34" formatCode="_ &quot;€&quot;\ * #,##0.00_ ;_ &quot;€&quot;\ * \-#,##0.00_ ;_ &quot;€&quot;\ * &quot;-&quot;??_ ;_ @_ "/>
      <border diagonalUp="0" diagonalDown="0" outline="0">
        <left/>
        <right/>
        <top style="thin">
          <color indexed="64"/>
        </top>
        <bottom style="thin">
          <color indexed="64"/>
        </bottom>
      </border>
    </dxf>
    <dxf>
      <font>
        <b val="0"/>
      </font>
      <numFmt numFmtId="1"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Calibri"/>
        <family val="2"/>
        <scheme val="minor"/>
      </font>
      <numFmt numFmtId="1" formatCode="0"/>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Calibri"/>
        <family val="2"/>
        <scheme val="none"/>
      </font>
    </dxf>
    <dxf>
      <font>
        <b val="0"/>
        <i val="0"/>
        <strike val="0"/>
        <condense val="0"/>
        <extend val="0"/>
        <outline val="0"/>
        <shadow val="0"/>
        <u val="none"/>
        <vertAlign val="baseline"/>
        <sz val="11"/>
        <color theme="1"/>
        <name val="Calibri"/>
        <family val="2"/>
        <scheme val="minor"/>
      </font>
    </dxf>
  </dxfs>
  <tableStyles count="1" defaultTableStyle="TableStyleMedium2" defaultPivotStyle="PivotStyleLight16">
    <tableStyle name="SJR_Pakbon" pivot="0" count="0" xr9:uid="{5B3FD531-E466-4470-8A83-88DF84D3063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3310304</xdr:colOff>
      <xdr:row>1</xdr:row>
      <xdr:rowOff>13774</xdr:rowOff>
    </xdr:from>
    <xdr:to>
      <xdr:col>4</xdr:col>
      <xdr:colOff>4668376</xdr:colOff>
      <xdr:row>5</xdr:row>
      <xdr:rowOff>134252</xdr:rowOff>
    </xdr:to>
    <xdr:pic>
      <xdr:nvPicPr>
        <xdr:cNvPr id="6" name="Afbeelding 5">
          <a:extLst>
            <a:ext uri="{FF2B5EF4-FFF2-40B4-BE49-F238E27FC236}">
              <a16:creationId xmlns:a16="http://schemas.microsoft.com/office/drawing/2014/main" id="{AEC38303-63EC-4346-A7F6-AE0359587F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6727" y="196947"/>
          <a:ext cx="1346642" cy="10615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02E837-7777-4E56-A6AE-382C3A71CF91}" name="Tabel223" displayName="Tabel223" ref="B10:I267" totalsRowCount="1" headerRowDxfId="17" dataDxfId="16">
  <autoFilter ref="B10:I266" xr:uid="{91FF7D70-5185-4C06-8036-F16251CCF93D}"/>
  <sortState xmlns:xlrd2="http://schemas.microsoft.com/office/spreadsheetml/2017/richdata2" ref="B11:I264">
    <sortCondition ref="B10:B264"/>
  </sortState>
  <tableColumns count="8">
    <tableColumn id="2" xr3:uid="{B85A9230-2D16-4462-B44C-BC2E5E962573}" name="Latijnse naam" dataDxfId="15" totalsRowDxfId="7"/>
    <tableColumn id="3" xr3:uid="{3D1642D1-28F8-436A-B4BD-F6FA8D58ED92}" name="Nederlandse naam" dataDxfId="14" totalsRowDxfId="6"/>
    <tableColumn id="4" xr3:uid="{FC17B9EF-9B69-4C87-A7A4-06B0FFD81B52}" name="Afmeting" dataDxfId="13" totalsRowDxfId="5"/>
    <tableColumn id="6" xr3:uid="{D3449A05-8B61-4548-B9B3-3209968EFB52}" name="Toelichting" dataDxfId="12" totalsRowDxfId="4" dataCellStyle="Valuta"/>
    <tableColumn id="12" xr3:uid="{09F3F47E-B50F-43FC-8FE8-57301DB5BDCE}" name="Prijs in btw" totalsRowLabel="Totaal aantal:" dataDxfId="11" totalsRowDxfId="3" dataCellStyle="Valuta"/>
    <tableColumn id="8" xr3:uid="{1A329835-20DC-4A8A-B681-DA16C3A9875B}" name="Aantal" totalsRowFunction="sum" dataDxfId="10" totalsRowDxfId="2" dataCellStyle="Valuta">
      <calculatedColumnFormula>#REF!*F11</calculatedColumnFormula>
    </tableColumn>
    <tableColumn id="14" xr3:uid="{131D21E0-0E5C-4BFE-9D66-9B5E0980FF3F}" name="€ ex btw      " totalsRowLabel=" totaal ex btw:" dataDxfId="9" totalsRowDxfId="1" dataCellStyle="Valuta">
      <calculatedColumnFormula>Tabel223[[#This Row],[Prijs in btw]]/1.21</calculatedColumnFormula>
    </tableColumn>
    <tableColumn id="7" xr3:uid="{981A254F-7642-4441-95FC-C398B0C8582B}" name="Subtotaal ex BTW        " totalsRowFunction="sum" dataDxfId="8" totalsRowDxfId="0" dataCellStyle="Valuta">
      <calculatedColumnFormula>Tabel223[[#This Row],[Aantal]]*Tabel223[[#This Row],[€ ex btw      ]]</calculatedColumnFormula>
    </tableColumn>
  </tableColumns>
  <tableStyleInfo name="SJR_Pakbon" showFirstColumn="0" showLastColumn="1"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wekerijdetransitie.n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2B04-144E-4575-A131-6990FAA6C0BF}">
  <sheetPr>
    <pageSetUpPr fitToPage="1"/>
  </sheetPr>
  <dimension ref="B1:I292"/>
  <sheetViews>
    <sheetView tabSelected="1" zoomScale="80" zoomScaleNormal="80" workbookViewId="0">
      <selection activeCell="B1" sqref="B1"/>
    </sheetView>
  </sheetViews>
  <sheetFormatPr defaultColWidth="8.88671875" defaultRowHeight="14.4" x14ac:dyDescent="0.3"/>
  <cols>
    <col min="1" max="1" width="3.5546875" style="2" customWidth="1"/>
    <col min="2" max="2" width="50" style="2" bestFit="1" customWidth="1"/>
    <col min="3" max="3" width="34.5546875" customWidth="1"/>
    <col min="4" max="4" width="15.88671875" style="2" customWidth="1"/>
    <col min="5" max="5" width="78.33203125" style="2" customWidth="1"/>
    <col min="6" max="6" width="10.6640625" style="15" customWidth="1"/>
    <col min="7" max="7" width="9.5546875" style="15" customWidth="1"/>
    <col min="8" max="8" width="10.77734375" style="15" customWidth="1"/>
    <col min="9" max="9" width="21.88671875" style="2" customWidth="1"/>
    <col min="10" max="10" width="2.6640625" style="2" customWidth="1"/>
    <col min="11" max="16384" width="8.88671875" style="2"/>
  </cols>
  <sheetData>
    <row r="1" spans="2:9" x14ac:dyDescent="0.3">
      <c r="B1" s="77" t="s">
        <v>479</v>
      </c>
      <c r="H1" s="2"/>
      <c r="I1" s="3"/>
    </row>
    <row r="2" spans="2:9" ht="31.2" x14ac:dyDescent="0.6">
      <c r="B2" s="52" t="s">
        <v>0</v>
      </c>
      <c r="C2" s="52" t="s">
        <v>401</v>
      </c>
      <c r="D2" s="57"/>
      <c r="E2" s="52"/>
      <c r="F2" s="55" t="s">
        <v>0</v>
      </c>
    </row>
    <row r="3" spans="2:9" x14ac:dyDescent="0.3">
      <c r="B3" s="10"/>
      <c r="C3" s="36"/>
      <c r="F3" s="56" t="s">
        <v>1</v>
      </c>
      <c r="G3" s="22"/>
      <c r="H3" s="22"/>
      <c r="I3" s="54" t="s">
        <v>402</v>
      </c>
    </row>
    <row r="4" spans="2:9" x14ac:dyDescent="0.3">
      <c r="B4" s="10"/>
      <c r="C4" s="36"/>
      <c r="F4" s="56" t="s">
        <v>2</v>
      </c>
      <c r="G4" s="22"/>
      <c r="H4" s="22"/>
      <c r="I4" s="54" t="s">
        <v>403</v>
      </c>
    </row>
    <row r="5" spans="2:9" x14ac:dyDescent="0.3">
      <c r="B5" s="10"/>
      <c r="C5" s="36"/>
      <c r="F5" s="56" t="s">
        <v>3</v>
      </c>
      <c r="G5" s="22"/>
      <c r="H5" s="22"/>
      <c r="I5" s="54" t="s">
        <v>400</v>
      </c>
    </row>
    <row r="6" spans="2:9" x14ac:dyDescent="0.3">
      <c r="B6" s="11"/>
      <c r="C6" s="11"/>
      <c r="F6" s="56" t="s">
        <v>22</v>
      </c>
      <c r="G6" s="22"/>
      <c r="H6" s="22"/>
      <c r="I6" s="53" t="s">
        <v>399</v>
      </c>
    </row>
    <row r="7" spans="2:9" x14ac:dyDescent="0.3">
      <c r="B7" s="11"/>
      <c r="C7" s="11"/>
      <c r="F7" s="56"/>
      <c r="G7" s="22"/>
      <c r="H7" s="22"/>
      <c r="I7" s="53"/>
    </row>
    <row r="8" spans="2:9" ht="180.6" customHeight="1" x14ac:dyDescent="0.25">
      <c r="B8" s="98" t="s">
        <v>435</v>
      </c>
      <c r="C8" s="98"/>
      <c r="D8" s="98"/>
      <c r="E8" s="98"/>
      <c r="F8" s="98"/>
      <c r="G8" s="98"/>
      <c r="H8" s="98"/>
      <c r="I8" s="98"/>
    </row>
    <row r="9" spans="2:9" ht="15" thickBot="1" x14ac:dyDescent="0.35">
      <c r="B9" s="37"/>
      <c r="C9" s="37"/>
      <c r="D9" s="38"/>
      <c r="E9" s="37"/>
      <c r="F9" s="38"/>
      <c r="G9" s="16"/>
      <c r="H9" s="3"/>
      <c r="I9" s="3"/>
    </row>
    <row r="10" spans="2:9" customFormat="1" x14ac:dyDescent="0.3">
      <c r="B10" s="58" t="s">
        <v>4</v>
      </c>
      <c r="C10" s="58" t="s">
        <v>37</v>
      </c>
      <c r="D10" s="59" t="s">
        <v>6</v>
      </c>
      <c r="E10" s="60" t="s">
        <v>10</v>
      </c>
      <c r="F10" s="61" t="s">
        <v>39</v>
      </c>
      <c r="G10" s="61" t="s">
        <v>5</v>
      </c>
      <c r="H10" s="62" t="s">
        <v>38</v>
      </c>
      <c r="I10" s="63" t="s">
        <v>398</v>
      </c>
    </row>
    <row r="11" spans="2:9" x14ac:dyDescent="0.3">
      <c r="B11" s="39" t="s">
        <v>45</v>
      </c>
      <c r="C11" s="39" t="s">
        <v>46</v>
      </c>
      <c r="D11" s="40" t="s">
        <v>7</v>
      </c>
      <c r="E11" s="39" t="s">
        <v>47</v>
      </c>
      <c r="F11" s="41">
        <v>16</v>
      </c>
      <c r="G11" s="78"/>
      <c r="H11" s="41">
        <f>Tabel223[[#This Row],[Prijs in btw]]/1.21</f>
        <v>13.223140495867769</v>
      </c>
      <c r="I11" s="42">
        <f>Tabel223[[#This Row],[Aantal]]*Tabel223[[#This Row],[€ ex btw      ]]</f>
        <v>0</v>
      </c>
    </row>
    <row r="12" spans="2:9" x14ac:dyDescent="0.3">
      <c r="B12" s="39" t="s">
        <v>48</v>
      </c>
      <c r="C12" s="39" t="s">
        <v>46</v>
      </c>
      <c r="D12" s="40" t="s">
        <v>7</v>
      </c>
      <c r="E12" s="39" t="s">
        <v>47</v>
      </c>
      <c r="F12" s="41">
        <v>16</v>
      </c>
      <c r="G12" s="78"/>
      <c r="H12" s="43">
        <f>Tabel223[[#This Row],[Prijs in btw]]/1.21</f>
        <v>13.223140495867769</v>
      </c>
      <c r="I12" s="42">
        <f>Tabel223[[#This Row],[Aantal]]*Tabel223[[#This Row],[€ ex btw      ]]</f>
        <v>0</v>
      </c>
    </row>
    <row r="13" spans="2:9" x14ac:dyDescent="0.3">
      <c r="B13" s="39" t="s">
        <v>49</v>
      </c>
      <c r="C13" s="39" t="s">
        <v>50</v>
      </c>
      <c r="D13" s="40" t="s">
        <v>7</v>
      </c>
      <c r="E13" s="39" t="s">
        <v>47</v>
      </c>
      <c r="F13" s="41">
        <v>16</v>
      </c>
      <c r="G13" s="78"/>
      <c r="H13" s="43">
        <f>Tabel223[[#This Row],[Prijs in btw]]/1.21</f>
        <v>13.223140495867769</v>
      </c>
      <c r="I13" s="42">
        <f>Tabel223[[#This Row],[Aantal]]*Tabel223[[#This Row],[€ ex btw      ]]</f>
        <v>0</v>
      </c>
    </row>
    <row r="14" spans="2:9" x14ac:dyDescent="0.3">
      <c r="B14" s="39" t="s">
        <v>51</v>
      </c>
      <c r="C14" s="39" t="s">
        <v>52</v>
      </c>
      <c r="D14" s="40" t="s">
        <v>7</v>
      </c>
      <c r="E14" s="39" t="s">
        <v>53</v>
      </c>
      <c r="F14" s="41">
        <v>16</v>
      </c>
      <c r="G14" s="78"/>
      <c r="H14" s="43">
        <f>Tabel223[[#This Row],[Prijs in btw]]/1.21</f>
        <v>13.223140495867769</v>
      </c>
      <c r="I14" s="42">
        <f>Tabel223[[#This Row],[Aantal]]*Tabel223[[#This Row],[€ ex btw      ]]</f>
        <v>0</v>
      </c>
    </row>
    <row r="15" spans="2:9" x14ac:dyDescent="0.3">
      <c r="B15" s="39" t="s">
        <v>54</v>
      </c>
      <c r="C15" s="39" t="s">
        <v>55</v>
      </c>
      <c r="D15" s="44" t="s">
        <v>44</v>
      </c>
      <c r="E15" s="39" t="s">
        <v>56</v>
      </c>
      <c r="F15" s="41">
        <v>11</v>
      </c>
      <c r="G15" s="78"/>
      <c r="H15" s="43">
        <f>Tabel223[[#This Row],[Prijs in btw]]/1.21</f>
        <v>9.0909090909090917</v>
      </c>
      <c r="I15" s="42">
        <f>Tabel223[[#This Row],[Aantal]]*Tabel223[[#This Row],[€ ex btw      ]]</f>
        <v>0</v>
      </c>
    </row>
    <row r="16" spans="2:9" x14ac:dyDescent="0.3">
      <c r="B16" s="39" t="s">
        <v>57</v>
      </c>
      <c r="C16" s="39" t="s">
        <v>58</v>
      </c>
      <c r="D16" s="40" t="s">
        <v>7</v>
      </c>
      <c r="E16" s="39" t="s">
        <v>452</v>
      </c>
      <c r="F16" s="41">
        <v>16</v>
      </c>
      <c r="G16" s="78"/>
      <c r="H16" s="43">
        <f>Tabel223[[#This Row],[Prijs in btw]]/1.21</f>
        <v>13.223140495867769</v>
      </c>
      <c r="I16" s="42">
        <f>Tabel223[[#This Row],[Aantal]]*Tabel223[[#This Row],[€ ex btw      ]]</f>
        <v>0</v>
      </c>
    </row>
    <row r="17" spans="2:9" x14ac:dyDescent="0.3">
      <c r="B17" s="89" t="s">
        <v>59</v>
      </c>
      <c r="C17" s="89" t="s">
        <v>60</v>
      </c>
      <c r="D17" s="90" t="s">
        <v>8</v>
      </c>
      <c r="E17" s="89" t="s">
        <v>437</v>
      </c>
      <c r="F17" s="91">
        <v>12.5</v>
      </c>
      <c r="G17" s="97"/>
      <c r="H17" s="92">
        <f>Tabel223[[#This Row],[Prijs in btw]]/1.21</f>
        <v>10.330578512396695</v>
      </c>
      <c r="I17" s="93">
        <f>Tabel223[[#This Row],[Aantal]]*Tabel223[[#This Row],[€ ex btw      ]]</f>
        <v>0</v>
      </c>
    </row>
    <row r="18" spans="2:9" x14ac:dyDescent="0.3">
      <c r="B18" s="39" t="s">
        <v>62</v>
      </c>
      <c r="C18" s="39" t="s">
        <v>63</v>
      </c>
      <c r="D18" s="40" t="s">
        <v>64</v>
      </c>
      <c r="E18" s="39" t="s">
        <v>11</v>
      </c>
      <c r="F18" s="41">
        <v>6</v>
      </c>
      <c r="G18" s="78"/>
      <c r="H18" s="43">
        <f>Tabel223[[#This Row],[Prijs in btw]]/1.21</f>
        <v>4.9586776859504136</v>
      </c>
      <c r="I18" s="43">
        <f>Tabel223[[#This Row],[Aantal]]*Tabel223[[#This Row],[€ ex btw      ]]</f>
        <v>0</v>
      </c>
    </row>
    <row r="19" spans="2:9" x14ac:dyDescent="0.3">
      <c r="B19" s="39" t="s">
        <v>65</v>
      </c>
      <c r="C19" s="39" t="s">
        <v>66</v>
      </c>
      <c r="D19" s="40" t="s">
        <v>67</v>
      </c>
      <c r="E19" s="39" t="s">
        <v>68</v>
      </c>
      <c r="F19" s="41">
        <v>16</v>
      </c>
      <c r="G19" s="78"/>
      <c r="H19" s="43">
        <f>Tabel223[[#This Row],[Prijs in btw]]/1.21</f>
        <v>13.223140495867769</v>
      </c>
      <c r="I19" s="42">
        <f>Tabel223[[#This Row],[Aantal]]*Tabel223[[#This Row],[€ ex btw      ]]</f>
        <v>0</v>
      </c>
    </row>
    <row r="20" spans="2:9" x14ac:dyDescent="0.3">
      <c r="B20" s="39" t="s">
        <v>65</v>
      </c>
      <c r="C20" s="39" t="s">
        <v>66</v>
      </c>
      <c r="D20" s="40" t="s">
        <v>8</v>
      </c>
      <c r="E20" s="39" t="s">
        <v>11</v>
      </c>
      <c r="F20" s="41">
        <v>8</v>
      </c>
      <c r="G20" s="78"/>
      <c r="H20" s="43">
        <f>Tabel223[[#This Row],[Prijs in btw]]/1.21</f>
        <v>6.6115702479338845</v>
      </c>
      <c r="I20" s="42">
        <f>Tabel223[[#This Row],[Aantal]]*Tabel223[[#This Row],[€ ex btw      ]]</f>
        <v>0</v>
      </c>
    </row>
    <row r="21" spans="2:9" x14ac:dyDescent="0.3">
      <c r="B21" s="39" t="s">
        <v>31</v>
      </c>
      <c r="C21" s="39" t="s">
        <v>32</v>
      </c>
      <c r="D21" s="40" t="s">
        <v>67</v>
      </c>
      <c r="E21" s="39" t="s">
        <v>68</v>
      </c>
      <c r="F21" s="41">
        <v>16</v>
      </c>
      <c r="G21" s="78"/>
      <c r="H21" s="43">
        <f>Tabel223[[#This Row],[Prijs in btw]]/1.21</f>
        <v>13.223140495867769</v>
      </c>
      <c r="I21" s="42">
        <f>Tabel223[[#This Row],[Aantal]]*Tabel223[[#This Row],[€ ex btw      ]]</f>
        <v>0</v>
      </c>
    </row>
    <row r="22" spans="2:9" x14ac:dyDescent="0.3">
      <c r="B22" s="39" t="s">
        <v>69</v>
      </c>
      <c r="C22" s="39" t="s">
        <v>70</v>
      </c>
      <c r="D22" s="40" t="s">
        <v>71</v>
      </c>
      <c r="E22" s="39" t="s">
        <v>453</v>
      </c>
      <c r="F22" s="41">
        <v>11</v>
      </c>
      <c r="G22" s="78"/>
      <c r="H22" s="43">
        <f>Tabel223[[#This Row],[Prijs in btw]]/1.21</f>
        <v>9.0909090909090917</v>
      </c>
      <c r="I22" s="42">
        <f>Tabel223[[#This Row],[Aantal]]*Tabel223[[#This Row],[€ ex btw      ]]</f>
        <v>0</v>
      </c>
    </row>
    <row r="23" spans="2:9" x14ac:dyDescent="0.3">
      <c r="B23" s="39" t="s">
        <v>72</v>
      </c>
      <c r="C23" s="39" t="s">
        <v>73</v>
      </c>
      <c r="D23" s="40" t="s">
        <v>74</v>
      </c>
      <c r="E23" s="39" t="s">
        <v>61</v>
      </c>
      <c r="F23" s="41">
        <v>27.5</v>
      </c>
      <c r="G23" s="78"/>
      <c r="H23" s="43">
        <f>Tabel223[[#This Row],[Prijs in btw]]/1.21</f>
        <v>22.727272727272727</v>
      </c>
      <c r="I23" s="42">
        <f>Tabel223[[#This Row],[Aantal]]*Tabel223[[#This Row],[€ ex btw      ]]</f>
        <v>0</v>
      </c>
    </row>
    <row r="24" spans="2:9" x14ac:dyDescent="0.3">
      <c r="B24" s="39" t="s">
        <v>75</v>
      </c>
      <c r="C24" s="39" t="s">
        <v>76</v>
      </c>
      <c r="D24" s="40" t="s">
        <v>74</v>
      </c>
      <c r="E24" s="39" t="s">
        <v>77</v>
      </c>
      <c r="F24" s="41">
        <v>27.5</v>
      </c>
      <c r="G24" s="78"/>
      <c r="H24" s="43">
        <f>Tabel223[[#This Row],[Prijs in btw]]/1.21</f>
        <v>22.727272727272727</v>
      </c>
      <c r="I24" s="42">
        <f>Tabel223[[#This Row],[Aantal]]*Tabel223[[#This Row],[€ ex btw      ]]</f>
        <v>0</v>
      </c>
    </row>
    <row r="25" spans="2:9" x14ac:dyDescent="0.3">
      <c r="B25" s="39" t="s">
        <v>78</v>
      </c>
      <c r="C25" s="39" t="s">
        <v>79</v>
      </c>
      <c r="D25" s="40" t="s">
        <v>74</v>
      </c>
      <c r="E25" s="39" t="s">
        <v>61</v>
      </c>
      <c r="F25" s="41">
        <v>27.5</v>
      </c>
      <c r="G25" s="78"/>
      <c r="H25" s="43">
        <f>Tabel223[[#This Row],[Prijs in btw]]/1.21</f>
        <v>22.727272727272727</v>
      </c>
      <c r="I25" s="42">
        <f>Tabel223[[#This Row],[Aantal]]*Tabel223[[#This Row],[€ ex btw      ]]</f>
        <v>0</v>
      </c>
    </row>
    <row r="26" spans="2:9" x14ac:dyDescent="0.3">
      <c r="B26" s="39" t="s">
        <v>80</v>
      </c>
      <c r="C26" s="39" t="s">
        <v>81</v>
      </c>
      <c r="D26" s="40" t="s">
        <v>74</v>
      </c>
      <c r="E26" s="39" t="s">
        <v>61</v>
      </c>
      <c r="F26" s="41">
        <v>27.5</v>
      </c>
      <c r="G26" s="78"/>
      <c r="H26" s="82">
        <f>Tabel223[[#This Row],[Prijs in btw]]/1.21</f>
        <v>22.727272727272727</v>
      </c>
      <c r="I26" s="42">
        <f>Tabel223[[#This Row],[Aantal]]*Tabel223[[#This Row],[€ ex btw      ]]</f>
        <v>0</v>
      </c>
    </row>
    <row r="27" spans="2:9" x14ac:dyDescent="0.3">
      <c r="B27" s="39" t="s">
        <v>82</v>
      </c>
      <c r="C27" s="39" t="s">
        <v>83</v>
      </c>
      <c r="D27" s="40" t="s">
        <v>74</v>
      </c>
      <c r="E27" s="39" t="s">
        <v>61</v>
      </c>
      <c r="F27" s="41">
        <v>27.5</v>
      </c>
      <c r="G27" s="78"/>
      <c r="H27" s="43">
        <f>Tabel223[[#This Row],[Prijs in btw]]/1.21</f>
        <v>22.727272727272727</v>
      </c>
      <c r="I27" s="42">
        <f>Tabel223[[#This Row],[Aantal]]*Tabel223[[#This Row],[€ ex btw      ]]</f>
        <v>0</v>
      </c>
    </row>
    <row r="28" spans="2:9" x14ac:dyDescent="0.3">
      <c r="B28" s="39" t="s">
        <v>84</v>
      </c>
      <c r="C28" s="39" t="s">
        <v>85</v>
      </c>
      <c r="D28" s="40" t="s">
        <v>74</v>
      </c>
      <c r="E28" s="39" t="s">
        <v>61</v>
      </c>
      <c r="F28" s="41">
        <v>27.5</v>
      </c>
      <c r="G28" s="78"/>
      <c r="H28" s="43">
        <f>Tabel223[[#This Row],[Prijs in btw]]/1.21</f>
        <v>22.727272727272727</v>
      </c>
      <c r="I28" s="42">
        <f>Tabel223[[#This Row],[Aantal]]*Tabel223[[#This Row],[€ ex btw      ]]</f>
        <v>0</v>
      </c>
    </row>
    <row r="29" spans="2:9" x14ac:dyDescent="0.3">
      <c r="B29" s="39" t="s">
        <v>86</v>
      </c>
      <c r="C29" s="39" t="s">
        <v>87</v>
      </c>
      <c r="D29" s="40" t="s">
        <v>74</v>
      </c>
      <c r="E29" s="39" t="s">
        <v>61</v>
      </c>
      <c r="F29" s="41">
        <v>27.5</v>
      </c>
      <c r="G29" s="78"/>
      <c r="H29" s="43">
        <f>Tabel223[[#This Row],[Prijs in btw]]/1.21</f>
        <v>22.727272727272727</v>
      </c>
      <c r="I29" s="42">
        <f>Tabel223[[#This Row],[Aantal]]*Tabel223[[#This Row],[€ ex btw      ]]</f>
        <v>0</v>
      </c>
    </row>
    <row r="30" spans="2:9" x14ac:dyDescent="0.3">
      <c r="B30" s="39" t="s">
        <v>88</v>
      </c>
      <c r="C30" s="39" t="s">
        <v>89</v>
      </c>
      <c r="D30" s="40" t="s">
        <v>74</v>
      </c>
      <c r="E30" s="39" t="s">
        <v>61</v>
      </c>
      <c r="F30" s="41">
        <v>27.5</v>
      </c>
      <c r="G30" s="78"/>
      <c r="H30" s="43">
        <f>Tabel223[[#This Row],[Prijs in btw]]/1.21</f>
        <v>22.727272727272727</v>
      </c>
      <c r="I30" s="42">
        <f>Tabel223[[#This Row],[Aantal]]*Tabel223[[#This Row],[€ ex btw      ]]</f>
        <v>0</v>
      </c>
    </row>
    <row r="31" spans="2:9" x14ac:dyDescent="0.3">
      <c r="B31" s="39" t="s">
        <v>90</v>
      </c>
      <c r="C31" s="39" t="s">
        <v>91</v>
      </c>
      <c r="D31" s="40" t="s">
        <v>74</v>
      </c>
      <c r="E31" s="39" t="s">
        <v>61</v>
      </c>
      <c r="F31" s="41">
        <v>27.5</v>
      </c>
      <c r="G31" s="78"/>
      <c r="H31" s="43">
        <f>Tabel223[[#This Row],[Prijs in btw]]/1.21</f>
        <v>22.727272727272727</v>
      </c>
      <c r="I31" s="42">
        <f>Tabel223[[#This Row],[Aantal]]*Tabel223[[#This Row],[€ ex btw      ]]</f>
        <v>0</v>
      </c>
    </row>
    <row r="32" spans="2:9" x14ac:dyDescent="0.3">
      <c r="B32" s="39" t="s">
        <v>92</v>
      </c>
      <c r="C32" s="39" t="s">
        <v>93</v>
      </c>
      <c r="D32" s="40" t="s">
        <v>74</v>
      </c>
      <c r="E32" s="39" t="s">
        <v>61</v>
      </c>
      <c r="F32" s="41">
        <v>27.5</v>
      </c>
      <c r="G32" s="78"/>
      <c r="H32" s="43">
        <f>Tabel223[[#This Row],[Prijs in btw]]/1.21</f>
        <v>22.727272727272727</v>
      </c>
      <c r="I32" s="42">
        <f>Tabel223[[#This Row],[Aantal]]*Tabel223[[#This Row],[€ ex btw      ]]</f>
        <v>0</v>
      </c>
    </row>
    <row r="33" spans="2:9" x14ac:dyDescent="0.3">
      <c r="B33" s="39" t="s">
        <v>94</v>
      </c>
      <c r="C33" s="39" t="s">
        <v>95</v>
      </c>
      <c r="D33" s="40" t="s">
        <v>74</v>
      </c>
      <c r="E33" s="39" t="s">
        <v>61</v>
      </c>
      <c r="F33" s="41">
        <v>27.5</v>
      </c>
      <c r="G33" s="78"/>
      <c r="H33" s="43">
        <f>Tabel223[[#This Row],[Prijs in btw]]/1.21</f>
        <v>22.727272727272727</v>
      </c>
      <c r="I33" s="42">
        <f>Tabel223[[#This Row],[Aantal]]*Tabel223[[#This Row],[€ ex btw      ]]</f>
        <v>0</v>
      </c>
    </row>
    <row r="34" spans="2:9" x14ac:dyDescent="0.3">
      <c r="B34" s="39" t="s">
        <v>96</v>
      </c>
      <c r="C34" s="39" t="s">
        <v>97</v>
      </c>
      <c r="D34" s="40" t="s">
        <v>74</v>
      </c>
      <c r="E34" s="39" t="s">
        <v>61</v>
      </c>
      <c r="F34" s="41">
        <v>27.5</v>
      </c>
      <c r="G34" s="78"/>
      <c r="H34" s="43">
        <f>Tabel223[[#This Row],[Prijs in btw]]/1.21</f>
        <v>22.727272727272727</v>
      </c>
      <c r="I34" s="42">
        <f>Tabel223[[#This Row],[Aantal]]*Tabel223[[#This Row],[€ ex btw      ]]</f>
        <v>0</v>
      </c>
    </row>
    <row r="35" spans="2:9" x14ac:dyDescent="0.3">
      <c r="B35" s="39" t="s">
        <v>98</v>
      </c>
      <c r="C35" s="39" t="s">
        <v>99</v>
      </c>
      <c r="D35" s="40" t="s">
        <v>74</v>
      </c>
      <c r="E35" s="39" t="s">
        <v>61</v>
      </c>
      <c r="F35" s="41">
        <v>27.5</v>
      </c>
      <c r="G35" s="78"/>
      <c r="H35" s="43">
        <f>Tabel223[[#This Row],[Prijs in btw]]/1.21</f>
        <v>22.727272727272727</v>
      </c>
      <c r="I35" s="42">
        <f>Tabel223[[#This Row],[Aantal]]*Tabel223[[#This Row],[€ ex btw      ]]</f>
        <v>0</v>
      </c>
    </row>
    <row r="36" spans="2:9" x14ac:dyDescent="0.3">
      <c r="B36" s="39" t="s">
        <v>100</v>
      </c>
      <c r="C36" s="39" t="s">
        <v>101</v>
      </c>
      <c r="D36" s="40" t="s">
        <v>74</v>
      </c>
      <c r="E36" s="39" t="s">
        <v>61</v>
      </c>
      <c r="F36" s="41">
        <v>27.5</v>
      </c>
      <c r="G36" s="78"/>
      <c r="H36" s="43">
        <f>Tabel223[[#This Row],[Prijs in btw]]/1.21</f>
        <v>22.727272727272727</v>
      </c>
      <c r="I36" s="42">
        <f>Tabel223[[#This Row],[Aantal]]*Tabel223[[#This Row],[€ ex btw      ]]</f>
        <v>0</v>
      </c>
    </row>
    <row r="37" spans="2:9" x14ac:dyDescent="0.3">
      <c r="B37" s="39" t="s">
        <v>102</v>
      </c>
      <c r="C37" s="39" t="s">
        <v>103</v>
      </c>
      <c r="D37" s="40" t="s">
        <v>74</v>
      </c>
      <c r="E37" s="39" t="s">
        <v>61</v>
      </c>
      <c r="F37" s="41">
        <v>27.5</v>
      </c>
      <c r="G37" s="78"/>
      <c r="H37" s="43">
        <f>Tabel223[[#This Row],[Prijs in btw]]/1.21</f>
        <v>22.727272727272727</v>
      </c>
      <c r="I37" s="42">
        <f>Tabel223[[#This Row],[Aantal]]*Tabel223[[#This Row],[€ ex btw      ]]</f>
        <v>0</v>
      </c>
    </row>
    <row r="38" spans="2:9" x14ac:dyDescent="0.3">
      <c r="B38" s="39" t="s">
        <v>104</v>
      </c>
      <c r="C38" s="39" t="s">
        <v>105</v>
      </c>
      <c r="D38" s="40" t="s">
        <v>71</v>
      </c>
      <c r="E38" s="39" t="s">
        <v>454</v>
      </c>
      <c r="F38" s="41">
        <v>27.5</v>
      </c>
      <c r="G38" s="78"/>
      <c r="H38" s="43">
        <f>Tabel223[[#This Row],[Prijs in btw]]/1.21</f>
        <v>22.727272727272727</v>
      </c>
      <c r="I38" s="42">
        <f>Tabel223[[#This Row],[Aantal]]*Tabel223[[#This Row],[€ ex btw      ]]</f>
        <v>0</v>
      </c>
    </row>
    <row r="39" spans="2:9" x14ac:dyDescent="0.3">
      <c r="B39" s="39" t="s">
        <v>106</v>
      </c>
      <c r="C39" s="39" t="s">
        <v>107</v>
      </c>
      <c r="D39" s="40" t="s">
        <v>74</v>
      </c>
      <c r="E39" s="39" t="s">
        <v>61</v>
      </c>
      <c r="F39" s="41">
        <v>27.5</v>
      </c>
      <c r="G39" s="78"/>
      <c r="H39" s="43">
        <f>Tabel223[[#This Row],[Prijs in btw]]/1.21</f>
        <v>22.727272727272727</v>
      </c>
      <c r="I39" s="42">
        <f>Tabel223[[#This Row],[Aantal]]*Tabel223[[#This Row],[€ ex btw      ]]</f>
        <v>0</v>
      </c>
    </row>
    <row r="40" spans="2:9" x14ac:dyDescent="0.3">
      <c r="B40" s="39" t="s">
        <v>108</v>
      </c>
      <c r="C40" s="39" t="s">
        <v>109</v>
      </c>
      <c r="D40" s="40" t="s">
        <v>110</v>
      </c>
      <c r="E40" s="39" t="s">
        <v>455</v>
      </c>
      <c r="F40" s="41">
        <v>8</v>
      </c>
      <c r="G40" s="78"/>
      <c r="H40" s="43">
        <f>Tabel223[[#This Row],[Prijs in btw]]/1.21</f>
        <v>6.6115702479338845</v>
      </c>
      <c r="I40" s="42">
        <f>Tabel223[[#This Row],[Aantal]]*Tabel223[[#This Row],[€ ex btw      ]]</f>
        <v>0</v>
      </c>
    </row>
    <row r="41" spans="2:9" x14ac:dyDescent="0.3">
      <c r="B41" s="39" t="s">
        <v>111</v>
      </c>
      <c r="C41" s="39" t="s">
        <v>112</v>
      </c>
      <c r="D41" s="40" t="s">
        <v>113</v>
      </c>
      <c r="E41" s="39" t="s">
        <v>17</v>
      </c>
      <c r="F41" s="41">
        <v>11</v>
      </c>
      <c r="G41" s="78"/>
      <c r="H41" s="43">
        <f>Tabel223[[#This Row],[Prijs in btw]]/1.21</f>
        <v>9.0909090909090917</v>
      </c>
      <c r="I41" s="42">
        <f>Tabel223[[#This Row],[Aantal]]*Tabel223[[#This Row],[€ ex btw      ]]</f>
        <v>0</v>
      </c>
    </row>
    <row r="42" spans="2:9" x14ac:dyDescent="0.3">
      <c r="B42" s="39" t="s">
        <v>118</v>
      </c>
      <c r="C42" s="39" t="s">
        <v>119</v>
      </c>
      <c r="D42" s="40" t="s">
        <v>74</v>
      </c>
      <c r="E42" s="39" t="s">
        <v>431</v>
      </c>
      <c r="F42" s="41">
        <v>16</v>
      </c>
      <c r="G42" s="78"/>
      <c r="H42" s="43">
        <f>Tabel223[[#This Row],[Prijs in btw]]/1.21</f>
        <v>13.223140495867769</v>
      </c>
      <c r="I42" s="42">
        <f>Tabel223[[#This Row],[Aantal]]*Tabel223[[#This Row],[€ ex btw      ]]</f>
        <v>0</v>
      </c>
    </row>
    <row r="43" spans="2:9" x14ac:dyDescent="0.3">
      <c r="B43" s="39" t="s">
        <v>117</v>
      </c>
      <c r="C43" s="39" t="s">
        <v>115</v>
      </c>
      <c r="D43" s="40" t="s">
        <v>74</v>
      </c>
      <c r="E43" s="39" t="s">
        <v>432</v>
      </c>
      <c r="F43" s="41">
        <v>16</v>
      </c>
      <c r="G43" s="78"/>
      <c r="H43" s="43">
        <f>Tabel223[[#This Row],[Prijs in btw]]/1.21</f>
        <v>13.223140495867769</v>
      </c>
      <c r="I43" s="42">
        <f>Tabel223[[#This Row],[Aantal]]*Tabel223[[#This Row],[€ ex btw      ]]</f>
        <v>0</v>
      </c>
    </row>
    <row r="44" spans="2:9" x14ac:dyDescent="0.3">
      <c r="B44" s="39" t="s">
        <v>114</v>
      </c>
      <c r="C44" s="39" t="s">
        <v>115</v>
      </c>
      <c r="D44" s="40" t="s">
        <v>74</v>
      </c>
      <c r="E44" s="39" t="s">
        <v>61</v>
      </c>
      <c r="F44" s="41">
        <v>49</v>
      </c>
      <c r="G44" s="78"/>
      <c r="H44" s="43">
        <f>Tabel223[[#This Row],[Prijs in btw]]/1.21</f>
        <v>40.495867768595041</v>
      </c>
      <c r="I44" s="42">
        <f>Tabel223[[#This Row],[Aantal]]*Tabel223[[#This Row],[€ ex btw      ]]</f>
        <v>0</v>
      </c>
    </row>
    <row r="45" spans="2:9" x14ac:dyDescent="0.3">
      <c r="B45" s="39" t="s">
        <v>116</v>
      </c>
      <c r="C45" s="39" t="s">
        <v>115</v>
      </c>
      <c r="D45" s="40" t="s">
        <v>74</v>
      </c>
      <c r="E45" s="39" t="s">
        <v>61</v>
      </c>
      <c r="F45" s="41">
        <v>49</v>
      </c>
      <c r="G45" s="78"/>
      <c r="H45" s="43">
        <f>Tabel223[[#This Row],[Prijs in btw]]/1.21</f>
        <v>40.495867768595041</v>
      </c>
      <c r="I45" s="42">
        <f>Tabel223[[#This Row],[Aantal]]*Tabel223[[#This Row],[€ ex btw      ]]</f>
        <v>0</v>
      </c>
    </row>
    <row r="46" spans="2:9" x14ac:dyDescent="0.3">
      <c r="B46" s="39" t="s">
        <v>120</v>
      </c>
      <c r="C46" s="39" t="s">
        <v>121</v>
      </c>
      <c r="D46" s="40" t="s">
        <v>74</v>
      </c>
      <c r="E46" s="39" t="s">
        <v>432</v>
      </c>
      <c r="F46" s="41">
        <v>16</v>
      </c>
      <c r="G46" s="78"/>
      <c r="H46" s="43">
        <f>Tabel223[[#This Row],[Prijs in btw]]/1.21</f>
        <v>13.223140495867769</v>
      </c>
      <c r="I46" s="42">
        <f>Tabel223[[#This Row],[Aantal]]*Tabel223[[#This Row],[€ ex btw      ]]</f>
        <v>0</v>
      </c>
    </row>
    <row r="47" spans="2:9" x14ac:dyDescent="0.3">
      <c r="B47" s="39" t="s">
        <v>122</v>
      </c>
      <c r="C47" s="39" t="s">
        <v>123</v>
      </c>
      <c r="D47" s="40" t="s">
        <v>7</v>
      </c>
      <c r="E47" s="39" t="s">
        <v>431</v>
      </c>
      <c r="F47" s="41">
        <v>11</v>
      </c>
      <c r="G47" s="78"/>
      <c r="H47" s="43">
        <f>Tabel223[[#This Row],[Prijs in btw]]/1.21</f>
        <v>9.0909090909090917</v>
      </c>
      <c r="I47" s="42">
        <f>Tabel223[[#This Row],[Aantal]]*Tabel223[[#This Row],[€ ex btw      ]]</f>
        <v>0</v>
      </c>
    </row>
    <row r="48" spans="2:9" x14ac:dyDescent="0.3">
      <c r="B48" s="39" t="s">
        <v>124</v>
      </c>
      <c r="C48" s="39" t="s">
        <v>125</v>
      </c>
      <c r="D48" s="40" t="s">
        <v>8</v>
      </c>
      <c r="E48" s="39" t="s">
        <v>432</v>
      </c>
      <c r="F48" s="41">
        <v>16</v>
      </c>
      <c r="G48" s="78"/>
      <c r="H48" s="43">
        <f>Tabel223[[#This Row],[Prijs in btw]]/1.21</f>
        <v>13.223140495867769</v>
      </c>
      <c r="I48" s="42">
        <f>Tabel223[[#This Row],[Aantal]]*Tabel223[[#This Row],[€ ex btw      ]]</f>
        <v>0</v>
      </c>
    </row>
    <row r="49" spans="2:9" x14ac:dyDescent="0.3">
      <c r="B49" s="39" t="s">
        <v>126</v>
      </c>
      <c r="C49" s="39" t="s">
        <v>127</v>
      </c>
      <c r="D49" s="40" t="s">
        <v>8</v>
      </c>
      <c r="E49" s="39" t="s">
        <v>456</v>
      </c>
      <c r="F49" s="41">
        <v>27.5</v>
      </c>
      <c r="G49" s="78"/>
      <c r="H49" s="43">
        <f>Tabel223[[#This Row],[Prijs in btw]]/1.21</f>
        <v>22.727272727272727</v>
      </c>
      <c r="I49" s="42">
        <f>Tabel223[[#This Row],[Aantal]]*Tabel223[[#This Row],[€ ex btw      ]]</f>
        <v>0</v>
      </c>
    </row>
    <row r="50" spans="2:9" x14ac:dyDescent="0.3">
      <c r="B50" s="39" t="s">
        <v>128</v>
      </c>
      <c r="C50" s="39" t="s">
        <v>127</v>
      </c>
      <c r="D50" s="40" t="s">
        <v>33</v>
      </c>
      <c r="E50" s="39" t="s">
        <v>456</v>
      </c>
      <c r="F50" s="41">
        <v>27.5</v>
      </c>
      <c r="G50" s="78"/>
      <c r="H50" s="43">
        <f>Tabel223[[#This Row],[Prijs in btw]]/1.21</f>
        <v>22.727272727272727</v>
      </c>
      <c r="I50" s="42">
        <f>Tabel223[[#This Row],[Aantal]]*Tabel223[[#This Row],[€ ex btw      ]]</f>
        <v>0</v>
      </c>
    </row>
    <row r="51" spans="2:9" x14ac:dyDescent="0.3">
      <c r="B51" s="39" t="s">
        <v>129</v>
      </c>
      <c r="C51" s="39" t="s">
        <v>127</v>
      </c>
      <c r="D51" s="40" t="s">
        <v>130</v>
      </c>
      <c r="E51" s="39" t="s">
        <v>456</v>
      </c>
      <c r="F51" s="41">
        <v>49</v>
      </c>
      <c r="G51" s="78"/>
      <c r="H51" s="43">
        <f>Tabel223[[#This Row],[Prijs in btw]]/1.21</f>
        <v>40.495867768595041</v>
      </c>
      <c r="I51" s="42">
        <f>Tabel223[[#This Row],[Aantal]]*Tabel223[[#This Row],[€ ex btw      ]]</f>
        <v>0</v>
      </c>
    </row>
    <row r="52" spans="2:9" x14ac:dyDescent="0.3">
      <c r="B52" s="39" t="s">
        <v>129</v>
      </c>
      <c r="C52" s="39" t="s">
        <v>127</v>
      </c>
      <c r="D52" s="40" t="s">
        <v>74</v>
      </c>
      <c r="E52" s="39" t="s">
        <v>456</v>
      </c>
      <c r="F52" s="41">
        <v>27.5</v>
      </c>
      <c r="G52" s="78"/>
      <c r="H52" s="43">
        <f>Tabel223[[#This Row],[Prijs in btw]]/1.21</f>
        <v>22.727272727272727</v>
      </c>
      <c r="I52" s="42">
        <f>Tabel223[[#This Row],[Aantal]]*Tabel223[[#This Row],[€ ex btw      ]]</f>
        <v>0</v>
      </c>
    </row>
    <row r="53" spans="2:9" x14ac:dyDescent="0.3">
      <c r="B53" s="39" t="s">
        <v>131</v>
      </c>
      <c r="C53" s="39" t="s">
        <v>127</v>
      </c>
      <c r="D53" s="40" t="s">
        <v>132</v>
      </c>
      <c r="E53" s="39" t="s">
        <v>456</v>
      </c>
      <c r="F53" s="41">
        <v>60</v>
      </c>
      <c r="G53" s="78"/>
      <c r="H53" s="43">
        <f>Tabel223[[#This Row],[Prijs in btw]]/1.21</f>
        <v>49.586776859504134</v>
      </c>
      <c r="I53" s="42">
        <f>Tabel223[[#This Row],[Aantal]]*Tabel223[[#This Row],[€ ex btw      ]]</f>
        <v>0</v>
      </c>
    </row>
    <row r="54" spans="2:9" x14ac:dyDescent="0.3">
      <c r="B54" s="39" t="s">
        <v>133</v>
      </c>
      <c r="C54" s="39" t="s">
        <v>127</v>
      </c>
      <c r="D54" s="40" t="s">
        <v>134</v>
      </c>
      <c r="E54" s="39" t="s">
        <v>456</v>
      </c>
      <c r="F54" s="41">
        <v>60</v>
      </c>
      <c r="G54" s="78"/>
      <c r="H54" s="43">
        <f>Tabel223[[#This Row],[Prijs in btw]]/1.21</f>
        <v>49.586776859504134</v>
      </c>
      <c r="I54" s="42">
        <f>Tabel223[[#This Row],[Aantal]]*Tabel223[[#This Row],[€ ex btw      ]]</f>
        <v>0</v>
      </c>
    </row>
    <row r="55" spans="2:9" x14ac:dyDescent="0.3">
      <c r="B55" s="39" t="s">
        <v>133</v>
      </c>
      <c r="C55" s="39" t="s">
        <v>127</v>
      </c>
      <c r="D55" s="40" t="s">
        <v>8</v>
      </c>
      <c r="E55" s="39" t="s">
        <v>456</v>
      </c>
      <c r="F55" s="41">
        <v>27.5</v>
      </c>
      <c r="G55" s="78"/>
      <c r="H55" s="43">
        <f>Tabel223[[#This Row],[Prijs in btw]]/1.21</f>
        <v>22.727272727272727</v>
      </c>
      <c r="I55" s="42">
        <f>Tabel223[[#This Row],[Aantal]]*Tabel223[[#This Row],[€ ex btw      ]]</f>
        <v>0</v>
      </c>
    </row>
    <row r="56" spans="2:9" x14ac:dyDescent="0.3">
      <c r="B56" s="39" t="s">
        <v>135</v>
      </c>
      <c r="C56" s="39" t="s">
        <v>127</v>
      </c>
      <c r="D56" s="40" t="s">
        <v>136</v>
      </c>
      <c r="E56" s="39" t="s">
        <v>456</v>
      </c>
      <c r="F56" s="41">
        <v>60</v>
      </c>
      <c r="G56" s="78"/>
      <c r="H56" s="43">
        <f>Tabel223[[#This Row],[Prijs in btw]]/1.21</f>
        <v>49.586776859504134</v>
      </c>
      <c r="I56" s="42">
        <f>Tabel223[[#This Row],[Aantal]]*Tabel223[[#This Row],[€ ex btw      ]]</f>
        <v>0</v>
      </c>
    </row>
    <row r="57" spans="2:9" x14ac:dyDescent="0.3">
      <c r="B57" s="39" t="s">
        <v>137</v>
      </c>
      <c r="C57" s="39" t="s">
        <v>127</v>
      </c>
      <c r="D57" s="40" t="s">
        <v>138</v>
      </c>
      <c r="E57" s="39" t="s">
        <v>456</v>
      </c>
      <c r="F57" s="41">
        <v>49</v>
      </c>
      <c r="G57" s="78"/>
      <c r="H57" s="43">
        <f>Tabel223[[#This Row],[Prijs in btw]]/1.21</f>
        <v>40.495867768595041</v>
      </c>
      <c r="I57" s="42">
        <f>Tabel223[[#This Row],[Aantal]]*Tabel223[[#This Row],[€ ex btw      ]]</f>
        <v>0</v>
      </c>
    </row>
    <row r="58" spans="2:9" x14ac:dyDescent="0.3">
      <c r="B58" s="39" t="s">
        <v>139</v>
      </c>
      <c r="C58" s="39" t="s">
        <v>127</v>
      </c>
      <c r="D58" s="40" t="s">
        <v>113</v>
      </c>
      <c r="E58" s="39" t="s">
        <v>456</v>
      </c>
      <c r="F58" s="41">
        <v>39</v>
      </c>
      <c r="G58" s="78"/>
      <c r="H58" s="43">
        <f>Tabel223[[#This Row],[Prijs in btw]]/1.21</f>
        <v>32.231404958677686</v>
      </c>
      <c r="I58" s="42">
        <f>Tabel223[[#This Row],[Aantal]]*Tabel223[[#This Row],[€ ex btw      ]]</f>
        <v>0</v>
      </c>
    </row>
    <row r="59" spans="2:9" x14ac:dyDescent="0.3">
      <c r="B59" s="39" t="s">
        <v>140</v>
      </c>
      <c r="C59" s="39" t="s">
        <v>127</v>
      </c>
      <c r="D59" s="40" t="s">
        <v>141</v>
      </c>
      <c r="E59" s="39" t="s">
        <v>456</v>
      </c>
      <c r="F59" s="41">
        <v>39</v>
      </c>
      <c r="G59" s="78"/>
      <c r="H59" s="43">
        <f>Tabel223[[#This Row],[Prijs in btw]]/1.21</f>
        <v>32.231404958677686</v>
      </c>
      <c r="I59" s="42">
        <f>Tabel223[[#This Row],[Aantal]]*Tabel223[[#This Row],[€ ex btw      ]]</f>
        <v>0</v>
      </c>
    </row>
    <row r="60" spans="2:9" x14ac:dyDescent="0.3">
      <c r="B60" s="39" t="s">
        <v>142</v>
      </c>
      <c r="C60" s="39" t="s">
        <v>127</v>
      </c>
      <c r="D60" s="40" t="s">
        <v>74</v>
      </c>
      <c r="E60" s="39" t="s">
        <v>17</v>
      </c>
      <c r="F60" s="41">
        <v>6</v>
      </c>
      <c r="G60" s="78"/>
      <c r="H60" s="43">
        <f>Tabel223[[#This Row],[Prijs in btw]]/1.21</f>
        <v>4.9586776859504136</v>
      </c>
      <c r="I60" s="42">
        <f>Tabel223[[#This Row],[Aantal]]*Tabel223[[#This Row],[€ ex btw      ]]</f>
        <v>0</v>
      </c>
    </row>
    <row r="61" spans="2:9" x14ac:dyDescent="0.3">
      <c r="B61" s="39" t="s">
        <v>28</v>
      </c>
      <c r="C61" s="39" t="s">
        <v>143</v>
      </c>
      <c r="D61" s="40" t="s">
        <v>9</v>
      </c>
      <c r="E61" s="39" t="s">
        <v>61</v>
      </c>
      <c r="F61" s="41">
        <v>25</v>
      </c>
      <c r="G61" s="78"/>
      <c r="H61" s="43">
        <f>Tabel223[[#This Row],[Prijs in btw]]/1.21</f>
        <v>20.66115702479339</v>
      </c>
      <c r="I61" s="43">
        <f>Tabel223[[#This Row],[Aantal]]*Tabel223[[#This Row],[€ ex btw      ]]</f>
        <v>0</v>
      </c>
    </row>
    <row r="62" spans="2:9" x14ac:dyDescent="0.3">
      <c r="B62" s="39" t="s">
        <v>144</v>
      </c>
      <c r="C62" s="39" t="s">
        <v>146</v>
      </c>
      <c r="D62" s="40" t="s">
        <v>71</v>
      </c>
      <c r="E62" s="39" t="s">
        <v>457</v>
      </c>
      <c r="F62" s="41">
        <v>20</v>
      </c>
      <c r="G62" s="78"/>
      <c r="H62" s="43">
        <f>Tabel223[[#This Row],[Prijs in btw]]/1.21</f>
        <v>16.528925619834713</v>
      </c>
      <c r="I62" s="42">
        <f>Tabel223[[#This Row],[Aantal]]*Tabel223[[#This Row],[€ ex btw      ]]</f>
        <v>0</v>
      </c>
    </row>
    <row r="63" spans="2:9" x14ac:dyDescent="0.3">
      <c r="B63" s="39" t="s">
        <v>144</v>
      </c>
      <c r="C63" s="39" t="s">
        <v>149</v>
      </c>
      <c r="D63" s="40" t="s">
        <v>134</v>
      </c>
      <c r="E63" s="39" t="s">
        <v>147</v>
      </c>
      <c r="F63" s="41">
        <v>32</v>
      </c>
      <c r="G63" s="78"/>
      <c r="H63" s="43">
        <f>Tabel223[[#This Row],[Prijs in btw]]/1.21</f>
        <v>26.446280991735538</v>
      </c>
      <c r="I63" s="42">
        <f>Tabel223[[#This Row],[Aantal]]*Tabel223[[#This Row],[€ ex btw      ]]</f>
        <v>0</v>
      </c>
    </row>
    <row r="64" spans="2:9" x14ac:dyDescent="0.3">
      <c r="B64" s="39" t="s">
        <v>148</v>
      </c>
      <c r="C64" s="39" t="s">
        <v>149</v>
      </c>
      <c r="D64" s="40" t="s">
        <v>150</v>
      </c>
      <c r="E64" s="39" t="s">
        <v>151</v>
      </c>
      <c r="F64" s="41">
        <v>15</v>
      </c>
      <c r="G64" s="78"/>
      <c r="H64" s="43">
        <f>Tabel223[[#This Row],[Prijs in btw]]/1.21</f>
        <v>12.396694214876034</v>
      </c>
      <c r="I64" s="42">
        <f>Tabel223[[#This Row],[Aantal]]*Tabel223[[#This Row],[€ ex btw      ]]</f>
        <v>0</v>
      </c>
    </row>
    <row r="65" spans="2:9" x14ac:dyDescent="0.3">
      <c r="B65" s="39" t="s">
        <v>148</v>
      </c>
      <c r="C65" s="39" t="s">
        <v>146</v>
      </c>
      <c r="D65" s="40" t="s">
        <v>152</v>
      </c>
      <c r="E65" s="39" t="s">
        <v>459</v>
      </c>
      <c r="F65" s="41">
        <v>22</v>
      </c>
      <c r="G65" s="78"/>
      <c r="H65" s="43">
        <f>Tabel223[[#This Row],[Prijs in btw]]/1.21</f>
        <v>18.181818181818183</v>
      </c>
      <c r="I65" s="42">
        <f>Tabel223[[#This Row],[Aantal]]*Tabel223[[#This Row],[€ ex btw      ]]</f>
        <v>0</v>
      </c>
    </row>
    <row r="66" spans="2:9" x14ac:dyDescent="0.3">
      <c r="B66" s="39" t="s">
        <v>153</v>
      </c>
      <c r="C66" s="39" t="s">
        <v>146</v>
      </c>
      <c r="D66" s="40" t="s">
        <v>145</v>
      </c>
      <c r="E66" s="39" t="s">
        <v>458</v>
      </c>
      <c r="F66" s="41">
        <v>19</v>
      </c>
      <c r="G66" s="78"/>
      <c r="H66" s="43">
        <f>Tabel223[[#This Row],[Prijs in btw]]/1.21</f>
        <v>15.702479338842975</v>
      </c>
      <c r="I66" s="42">
        <f>Tabel223[[#This Row],[Aantal]]*Tabel223[[#This Row],[€ ex btw      ]]</f>
        <v>0</v>
      </c>
    </row>
    <row r="67" spans="2:9" x14ac:dyDescent="0.3">
      <c r="B67" s="39" t="s">
        <v>154</v>
      </c>
      <c r="C67" s="39" t="s">
        <v>146</v>
      </c>
      <c r="D67" s="40" t="s">
        <v>145</v>
      </c>
      <c r="E67" s="39" t="s">
        <v>458</v>
      </c>
      <c r="F67" s="41">
        <v>19</v>
      </c>
      <c r="G67" s="78"/>
      <c r="H67" s="43">
        <f>Tabel223[[#This Row],[Prijs in btw]]/1.21</f>
        <v>15.702479338842975</v>
      </c>
      <c r="I67" s="42">
        <f>Tabel223[[#This Row],[Aantal]]*Tabel223[[#This Row],[€ ex btw      ]]</f>
        <v>0</v>
      </c>
    </row>
    <row r="68" spans="2:9" x14ac:dyDescent="0.3">
      <c r="B68" s="39" t="s">
        <v>155</v>
      </c>
      <c r="C68" s="39" t="s">
        <v>146</v>
      </c>
      <c r="D68" s="40" t="s">
        <v>138</v>
      </c>
      <c r="E68" s="39" t="s">
        <v>460</v>
      </c>
      <c r="F68" s="41">
        <v>39</v>
      </c>
      <c r="G68" s="78"/>
      <c r="H68" s="43">
        <f>Tabel223[[#This Row],[Prijs in btw]]/1.21</f>
        <v>32.231404958677686</v>
      </c>
      <c r="I68" s="42">
        <f>Tabel223[[#This Row],[Aantal]]*Tabel223[[#This Row],[€ ex btw      ]]</f>
        <v>0</v>
      </c>
    </row>
    <row r="69" spans="2:9" x14ac:dyDescent="0.3">
      <c r="B69" s="39" t="s">
        <v>156</v>
      </c>
      <c r="C69" s="39" t="s">
        <v>146</v>
      </c>
      <c r="D69" s="40" t="s">
        <v>145</v>
      </c>
      <c r="E69" s="39" t="s">
        <v>458</v>
      </c>
      <c r="F69" s="41">
        <v>19</v>
      </c>
      <c r="G69" s="78"/>
      <c r="H69" s="82">
        <f>Tabel223[[#This Row],[Prijs in btw]]/1.21</f>
        <v>15.702479338842975</v>
      </c>
      <c r="I69" s="75">
        <f>Tabel223[[#This Row],[Aantal]]*Tabel223[[#This Row],[€ ex btw      ]]</f>
        <v>0</v>
      </c>
    </row>
    <row r="70" spans="2:9" x14ac:dyDescent="0.3">
      <c r="B70" s="39" t="s">
        <v>157</v>
      </c>
      <c r="C70" s="39" t="s">
        <v>149</v>
      </c>
      <c r="D70" s="40" t="s">
        <v>150</v>
      </c>
      <c r="E70" s="39" t="s">
        <v>151</v>
      </c>
      <c r="F70" s="41">
        <v>15</v>
      </c>
      <c r="G70" s="78"/>
      <c r="H70" s="82">
        <f>Tabel223[[#This Row],[Prijs in btw]]/1.21</f>
        <v>12.396694214876034</v>
      </c>
      <c r="I70" s="79">
        <f>Tabel223[[#This Row],[Aantal]]*Tabel223[[#This Row],[€ ex btw      ]]</f>
        <v>0</v>
      </c>
    </row>
    <row r="71" spans="2:9" x14ac:dyDescent="0.3">
      <c r="B71" s="39" t="s">
        <v>157</v>
      </c>
      <c r="C71" s="39" t="s">
        <v>146</v>
      </c>
      <c r="D71" s="40" t="s">
        <v>158</v>
      </c>
      <c r="E71" s="39" t="s">
        <v>458</v>
      </c>
      <c r="F71" s="41">
        <v>19</v>
      </c>
      <c r="G71" s="78"/>
      <c r="H71" s="43">
        <f>Tabel223[[#This Row],[Prijs in btw]]/1.21</f>
        <v>15.702479338842975</v>
      </c>
      <c r="I71" s="42">
        <f>Tabel223[[#This Row],[Aantal]]*Tabel223[[#This Row],[€ ex btw      ]]</f>
        <v>0</v>
      </c>
    </row>
    <row r="72" spans="2:9" x14ac:dyDescent="0.3">
      <c r="B72" s="39" t="s">
        <v>159</v>
      </c>
      <c r="C72" s="39" t="s">
        <v>146</v>
      </c>
      <c r="D72" s="40" t="s">
        <v>44</v>
      </c>
      <c r="E72" s="39" t="s">
        <v>461</v>
      </c>
      <c r="F72" s="41">
        <v>32.5</v>
      </c>
      <c r="G72" s="78"/>
      <c r="H72" s="43">
        <f>Tabel223[[#This Row],[Prijs in btw]]/1.21</f>
        <v>26.859504132231407</v>
      </c>
      <c r="I72" s="42">
        <f>Tabel223[[#This Row],[Aantal]]*Tabel223[[#This Row],[€ ex btw      ]]</f>
        <v>0</v>
      </c>
    </row>
    <row r="73" spans="2:9" x14ac:dyDescent="0.3">
      <c r="B73" s="39" t="s">
        <v>160</v>
      </c>
      <c r="C73" s="39" t="s">
        <v>146</v>
      </c>
      <c r="D73" s="40" t="s">
        <v>8</v>
      </c>
      <c r="E73" s="39" t="s">
        <v>459</v>
      </c>
      <c r="F73" s="41">
        <v>22</v>
      </c>
      <c r="G73" s="78"/>
      <c r="H73" s="43">
        <f>Tabel223[[#This Row],[Prijs in btw]]/1.21</f>
        <v>18.181818181818183</v>
      </c>
      <c r="I73" s="42">
        <f>Tabel223[[#This Row],[Aantal]]*Tabel223[[#This Row],[€ ex btw      ]]</f>
        <v>0</v>
      </c>
    </row>
    <row r="74" spans="2:9" x14ac:dyDescent="0.3">
      <c r="B74" s="39" t="s">
        <v>160</v>
      </c>
      <c r="C74" s="39" t="s">
        <v>149</v>
      </c>
      <c r="D74" s="40" t="s">
        <v>161</v>
      </c>
      <c r="E74" s="39" t="s">
        <v>147</v>
      </c>
      <c r="F74" s="41">
        <v>32.5</v>
      </c>
      <c r="G74" s="78"/>
      <c r="H74" s="43">
        <f>Tabel223[[#This Row],[Prijs in btw]]/1.21</f>
        <v>26.859504132231407</v>
      </c>
      <c r="I74" s="42">
        <f>Tabel223[[#This Row],[Aantal]]*Tabel223[[#This Row],[€ ex btw      ]]</f>
        <v>0</v>
      </c>
    </row>
    <row r="75" spans="2:9" x14ac:dyDescent="0.3">
      <c r="B75" s="39" t="s">
        <v>436</v>
      </c>
      <c r="C75" s="39" t="s">
        <v>149</v>
      </c>
      <c r="D75" s="40" t="s">
        <v>161</v>
      </c>
      <c r="E75" s="39" t="s">
        <v>147</v>
      </c>
      <c r="F75" s="41">
        <v>32.5</v>
      </c>
      <c r="G75" s="78"/>
      <c r="H75" s="43">
        <f>Tabel223[[#This Row],[Prijs in btw]]/1.21</f>
        <v>26.859504132231407</v>
      </c>
      <c r="I75" s="42">
        <f>Tabel223[[#This Row],[Aantal]]*Tabel223[[#This Row],[€ ex btw      ]]</f>
        <v>0</v>
      </c>
    </row>
    <row r="76" spans="2:9" x14ac:dyDescent="0.3">
      <c r="B76" s="39" t="s">
        <v>162</v>
      </c>
      <c r="C76" s="39" t="s">
        <v>149</v>
      </c>
      <c r="D76" s="40" t="s">
        <v>132</v>
      </c>
      <c r="E76" s="39" t="s">
        <v>151</v>
      </c>
      <c r="F76" s="41">
        <v>11</v>
      </c>
      <c r="G76" s="78"/>
      <c r="H76" s="43">
        <f>Tabel223[[#This Row],[Prijs in btw]]/1.21</f>
        <v>9.0909090909090917</v>
      </c>
      <c r="I76" s="42">
        <f>Tabel223[[#This Row],[Aantal]]*Tabel223[[#This Row],[€ ex btw      ]]</f>
        <v>0</v>
      </c>
    </row>
    <row r="77" spans="2:9" x14ac:dyDescent="0.3">
      <c r="B77" s="39" t="s">
        <v>162</v>
      </c>
      <c r="C77" s="39" t="s">
        <v>146</v>
      </c>
      <c r="D77" s="40" t="s">
        <v>71</v>
      </c>
      <c r="E77" s="39" t="s">
        <v>458</v>
      </c>
      <c r="F77" s="41">
        <v>19</v>
      </c>
      <c r="G77" s="78"/>
      <c r="H77" s="43">
        <f>Tabel223[[#This Row],[Prijs in btw]]/1.21</f>
        <v>15.702479338842975</v>
      </c>
      <c r="I77" s="42">
        <f>Tabel223[[#This Row],[Aantal]]*Tabel223[[#This Row],[€ ex btw      ]]</f>
        <v>0</v>
      </c>
    </row>
    <row r="78" spans="2:9" x14ac:dyDescent="0.3">
      <c r="B78" s="39" t="s">
        <v>422</v>
      </c>
      <c r="C78" s="39" t="s">
        <v>420</v>
      </c>
      <c r="D78" s="40" t="s">
        <v>130</v>
      </c>
      <c r="E78" s="74" t="s">
        <v>61</v>
      </c>
      <c r="F78" s="41">
        <v>20</v>
      </c>
      <c r="G78" s="78"/>
      <c r="H78" s="81">
        <f>Tabel223[[#This Row],[Prijs in btw]]/1.21</f>
        <v>16.528925619834713</v>
      </c>
      <c r="I78" s="43">
        <f>Tabel223[[#This Row],[Aantal]]*Tabel223[[#This Row],[€ ex btw      ]]</f>
        <v>0</v>
      </c>
    </row>
    <row r="79" spans="2:9" x14ac:dyDescent="0.3">
      <c r="B79" s="39" t="s">
        <v>421</v>
      </c>
      <c r="C79" s="39" t="s">
        <v>420</v>
      </c>
      <c r="D79" s="40" t="s">
        <v>71</v>
      </c>
      <c r="E79" s="74" t="s">
        <v>61</v>
      </c>
      <c r="F79" s="41">
        <v>16</v>
      </c>
      <c r="G79" s="78"/>
      <c r="H79" s="81">
        <f>Tabel223[[#This Row],[Prijs in btw]]/1.21</f>
        <v>13.223140495867769</v>
      </c>
      <c r="I79" s="43">
        <f>Tabel223[[#This Row],[Aantal]]*Tabel223[[#This Row],[€ ex btw      ]]</f>
        <v>0</v>
      </c>
    </row>
    <row r="80" spans="2:9" x14ac:dyDescent="0.3">
      <c r="B80" s="39" t="s">
        <v>163</v>
      </c>
      <c r="C80" s="39" t="s">
        <v>164</v>
      </c>
      <c r="D80" s="40" t="s">
        <v>44</v>
      </c>
      <c r="E80" s="39" t="s">
        <v>61</v>
      </c>
      <c r="F80" s="41">
        <v>27.5</v>
      </c>
      <c r="G80" s="78"/>
      <c r="H80" s="43">
        <f>Tabel223[[#This Row],[Prijs in btw]]/1.21</f>
        <v>22.727272727272727</v>
      </c>
      <c r="I80" s="42">
        <f>Tabel223[[#This Row],[Aantal]]*Tabel223[[#This Row],[€ ex btw      ]]</f>
        <v>0</v>
      </c>
    </row>
    <row r="81" spans="2:9" x14ac:dyDescent="0.3">
      <c r="B81" s="39" t="s">
        <v>165</v>
      </c>
      <c r="C81" s="39" t="s">
        <v>164</v>
      </c>
      <c r="D81" s="40" t="s">
        <v>7</v>
      </c>
      <c r="E81" s="39" t="s">
        <v>61</v>
      </c>
      <c r="F81" s="41">
        <v>22</v>
      </c>
      <c r="G81" s="78"/>
      <c r="H81" s="43">
        <f>Tabel223[[#This Row],[Prijs in btw]]/1.21</f>
        <v>18.181818181818183</v>
      </c>
      <c r="I81" s="42">
        <f>Tabel223[[#This Row],[Aantal]]*Tabel223[[#This Row],[€ ex btw      ]]</f>
        <v>0</v>
      </c>
    </row>
    <row r="82" spans="2:9" x14ac:dyDescent="0.3">
      <c r="B82" s="39" t="s">
        <v>166</v>
      </c>
      <c r="C82" s="39" t="s">
        <v>164</v>
      </c>
      <c r="D82" s="40" t="s">
        <v>7</v>
      </c>
      <c r="E82" s="39" t="s">
        <v>61</v>
      </c>
      <c r="F82" s="41">
        <v>22</v>
      </c>
      <c r="G82" s="78"/>
      <c r="H82" s="43">
        <f>Tabel223[[#This Row],[Prijs in btw]]/1.21</f>
        <v>18.181818181818183</v>
      </c>
      <c r="I82" s="42">
        <f>Tabel223[[#This Row],[Aantal]]*Tabel223[[#This Row],[€ ex btw      ]]</f>
        <v>0</v>
      </c>
    </row>
    <row r="83" spans="2:9" x14ac:dyDescent="0.3">
      <c r="B83" s="39" t="s">
        <v>167</v>
      </c>
      <c r="C83" s="39" t="s">
        <v>164</v>
      </c>
      <c r="D83" s="40" t="s">
        <v>168</v>
      </c>
      <c r="E83" s="39" t="s">
        <v>462</v>
      </c>
      <c r="F83" s="41">
        <v>32</v>
      </c>
      <c r="G83" s="78"/>
      <c r="H83" s="43">
        <f>Tabel223[[#This Row],[Prijs in btw]]/1.21</f>
        <v>26.446280991735538</v>
      </c>
      <c r="I83" s="42">
        <f>Tabel223[[#This Row],[Aantal]]*Tabel223[[#This Row],[€ ex btw      ]]</f>
        <v>0</v>
      </c>
    </row>
    <row r="84" spans="2:9" x14ac:dyDescent="0.3">
      <c r="B84" s="39" t="s">
        <v>169</v>
      </c>
      <c r="C84" s="39" t="s">
        <v>164</v>
      </c>
      <c r="D84" s="40" t="s">
        <v>67</v>
      </c>
      <c r="E84" s="39" t="s">
        <v>463</v>
      </c>
      <c r="F84" s="41">
        <v>32</v>
      </c>
      <c r="G84" s="78"/>
      <c r="H84" s="43">
        <f>Tabel223[[#This Row],[Prijs in btw]]/1.21</f>
        <v>26.446280991735538</v>
      </c>
      <c r="I84" s="42">
        <f>Tabel223[[#This Row],[Aantal]]*Tabel223[[#This Row],[€ ex btw      ]]</f>
        <v>0</v>
      </c>
    </row>
    <row r="85" spans="2:9" x14ac:dyDescent="0.3">
      <c r="B85" s="39" t="s">
        <v>170</v>
      </c>
      <c r="C85" s="39" t="s">
        <v>171</v>
      </c>
      <c r="D85" s="40" t="s">
        <v>43</v>
      </c>
      <c r="E85" s="39" t="s">
        <v>172</v>
      </c>
      <c r="F85" s="41">
        <v>39</v>
      </c>
      <c r="G85" s="78"/>
      <c r="H85" s="43">
        <f>Tabel223[[#This Row],[Prijs in btw]]/1.21</f>
        <v>32.231404958677686</v>
      </c>
      <c r="I85" s="42">
        <f>Tabel223[[#This Row],[Aantal]]*Tabel223[[#This Row],[€ ex btw      ]]</f>
        <v>0</v>
      </c>
    </row>
    <row r="86" spans="2:9" x14ac:dyDescent="0.3">
      <c r="B86" s="39" t="s">
        <v>173</v>
      </c>
      <c r="C86" s="39" t="s">
        <v>171</v>
      </c>
      <c r="D86" s="40" t="s">
        <v>174</v>
      </c>
      <c r="E86" s="39" t="s">
        <v>172</v>
      </c>
      <c r="F86" s="41">
        <v>39</v>
      </c>
      <c r="G86" s="78"/>
      <c r="H86" s="43">
        <f>Tabel223[[#This Row],[Prijs in btw]]/1.21</f>
        <v>32.231404958677686</v>
      </c>
      <c r="I86" s="42">
        <f>Tabel223[[#This Row],[Aantal]]*Tabel223[[#This Row],[€ ex btw      ]]</f>
        <v>0</v>
      </c>
    </row>
    <row r="87" spans="2:9" x14ac:dyDescent="0.3">
      <c r="B87" s="39" t="s">
        <v>175</v>
      </c>
      <c r="C87" s="39" t="s">
        <v>171</v>
      </c>
      <c r="D87" s="40" t="s">
        <v>44</v>
      </c>
      <c r="E87" s="39" t="s">
        <v>61</v>
      </c>
      <c r="F87" s="41">
        <v>39</v>
      </c>
      <c r="G87" s="78"/>
      <c r="H87" s="43">
        <f>Tabel223[[#This Row],[Prijs in btw]]/1.21</f>
        <v>32.231404958677686</v>
      </c>
      <c r="I87" s="42">
        <f>Tabel223[[#This Row],[Aantal]]*Tabel223[[#This Row],[€ ex btw      ]]</f>
        <v>0</v>
      </c>
    </row>
    <row r="88" spans="2:9" x14ac:dyDescent="0.3">
      <c r="B88" s="39" t="s">
        <v>176</v>
      </c>
      <c r="C88" s="39" t="s">
        <v>177</v>
      </c>
      <c r="D88" s="40" t="s">
        <v>178</v>
      </c>
      <c r="E88" s="39" t="s">
        <v>179</v>
      </c>
      <c r="F88" s="41">
        <v>4</v>
      </c>
      <c r="G88" s="78"/>
      <c r="H88" s="43">
        <f>Tabel223[[#This Row],[Prijs in btw]]/1.21</f>
        <v>3.3057851239669422</v>
      </c>
      <c r="I88" s="42">
        <f>Tabel223[[#This Row],[Aantal]]*Tabel223[[#This Row],[€ ex btw      ]]</f>
        <v>0</v>
      </c>
    </row>
    <row r="89" spans="2:9" x14ac:dyDescent="0.3">
      <c r="B89" s="39" t="s">
        <v>181</v>
      </c>
      <c r="C89" s="39" t="s">
        <v>180</v>
      </c>
      <c r="D89" s="40" t="s">
        <v>8</v>
      </c>
      <c r="E89" s="39" t="s">
        <v>464</v>
      </c>
      <c r="F89" s="41">
        <v>30</v>
      </c>
      <c r="G89" s="78"/>
      <c r="H89" s="43">
        <f>Tabel223[[#This Row],[Prijs in btw]]/1.21</f>
        <v>24.793388429752067</v>
      </c>
      <c r="I89" s="42">
        <f>Tabel223[[#This Row],[Aantal]]*Tabel223[[#This Row],[€ ex btw      ]]</f>
        <v>0</v>
      </c>
    </row>
    <row r="90" spans="2:9" x14ac:dyDescent="0.3">
      <c r="B90" s="39" t="s">
        <v>182</v>
      </c>
      <c r="C90" s="39" t="s">
        <v>180</v>
      </c>
      <c r="D90" s="40" t="s">
        <v>33</v>
      </c>
      <c r="E90" s="39" t="s">
        <v>465</v>
      </c>
      <c r="F90" s="41">
        <v>30</v>
      </c>
      <c r="G90" s="78"/>
      <c r="H90" s="43">
        <f>Tabel223[[#This Row],[Prijs in btw]]/1.21</f>
        <v>24.793388429752067</v>
      </c>
      <c r="I90" s="42">
        <f>Tabel223[[#This Row],[Aantal]]*Tabel223[[#This Row],[€ ex btw      ]]</f>
        <v>0</v>
      </c>
    </row>
    <row r="91" spans="2:9" x14ac:dyDescent="0.3">
      <c r="B91" s="39" t="s">
        <v>184</v>
      </c>
      <c r="C91" s="39" t="s">
        <v>180</v>
      </c>
      <c r="D91" s="40" t="s">
        <v>8</v>
      </c>
      <c r="E91" s="39" t="s">
        <v>464</v>
      </c>
      <c r="F91" s="41">
        <v>30</v>
      </c>
      <c r="G91" s="78"/>
      <c r="H91" s="43">
        <f>Tabel223[[#This Row],[Prijs in btw]]/1.21</f>
        <v>24.793388429752067</v>
      </c>
      <c r="I91" s="42">
        <f>Tabel223[[#This Row],[Aantal]]*Tabel223[[#This Row],[€ ex btw      ]]</f>
        <v>0</v>
      </c>
    </row>
    <row r="92" spans="2:9" x14ac:dyDescent="0.3">
      <c r="B92" s="39" t="s">
        <v>185</v>
      </c>
      <c r="C92" s="39" t="s">
        <v>180</v>
      </c>
      <c r="D92" s="40" t="s">
        <v>141</v>
      </c>
      <c r="E92" s="39" t="s">
        <v>464</v>
      </c>
      <c r="F92" s="41">
        <v>30</v>
      </c>
      <c r="G92" s="78"/>
      <c r="H92" s="43">
        <f>Tabel223[[#This Row],[Prijs in btw]]/1.21</f>
        <v>24.793388429752067</v>
      </c>
      <c r="I92" s="42">
        <f>Tabel223[[#This Row],[Aantal]]*Tabel223[[#This Row],[€ ex btw      ]]</f>
        <v>0</v>
      </c>
    </row>
    <row r="93" spans="2:9" x14ac:dyDescent="0.3">
      <c r="B93" s="39" t="s">
        <v>185</v>
      </c>
      <c r="C93" s="39" t="s">
        <v>180</v>
      </c>
      <c r="D93" s="40" t="s">
        <v>8</v>
      </c>
      <c r="E93" s="39" t="s">
        <v>466</v>
      </c>
      <c r="F93" s="41">
        <v>30</v>
      </c>
      <c r="G93" s="78"/>
      <c r="H93" s="43">
        <f>Tabel223[[#This Row],[Prijs in btw]]/1.21</f>
        <v>24.793388429752067</v>
      </c>
      <c r="I93" s="42">
        <f>Tabel223[[#This Row],[Aantal]]*Tabel223[[#This Row],[€ ex btw      ]]</f>
        <v>0</v>
      </c>
    </row>
    <row r="94" spans="2:9" x14ac:dyDescent="0.3">
      <c r="B94" s="39" t="s">
        <v>186</v>
      </c>
      <c r="C94" s="39" t="s">
        <v>180</v>
      </c>
      <c r="D94" s="40" t="s">
        <v>8</v>
      </c>
      <c r="E94" s="39" t="s">
        <v>464</v>
      </c>
      <c r="F94" s="41">
        <v>30</v>
      </c>
      <c r="G94" s="78"/>
      <c r="H94" s="43">
        <f>Tabel223[[#This Row],[Prijs in btw]]/1.21</f>
        <v>24.793388429752067</v>
      </c>
      <c r="I94" s="42">
        <f>Tabel223[[#This Row],[Aantal]]*Tabel223[[#This Row],[€ ex btw      ]]</f>
        <v>0</v>
      </c>
    </row>
    <row r="95" spans="2:9" x14ac:dyDescent="0.3">
      <c r="B95" s="39" t="s">
        <v>187</v>
      </c>
      <c r="C95" s="39" t="s">
        <v>180</v>
      </c>
      <c r="D95" s="40" t="s">
        <v>8</v>
      </c>
      <c r="E95" s="39" t="s">
        <v>464</v>
      </c>
      <c r="F95" s="41">
        <v>30</v>
      </c>
      <c r="G95" s="78"/>
      <c r="H95" s="43">
        <f>Tabel223[[#This Row],[Prijs in btw]]/1.21</f>
        <v>24.793388429752067</v>
      </c>
      <c r="I95" s="42">
        <f>Tabel223[[#This Row],[Aantal]]*Tabel223[[#This Row],[€ ex btw      ]]</f>
        <v>0</v>
      </c>
    </row>
    <row r="96" spans="2:9" x14ac:dyDescent="0.3">
      <c r="B96" s="39" t="s">
        <v>187</v>
      </c>
      <c r="C96" s="39" t="s">
        <v>180</v>
      </c>
      <c r="D96" s="40" t="s">
        <v>188</v>
      </c>
      <c r="E96" s="39" t="s">
        <v>465</v>
      </c>
      <c r="F96" s="41">
        <v>30</v>
      </c>
      <c r="G96" s="78"/>
      <c r="H96" s="43">
        <f>Tabel223[[#This Row],[Prijs in btw]]/1.21</f>
        <v>24.793388429752067</v>
      </c>
      <c r="I96" s="42">
        <f>Tabel223[[#This Row],[Aantal]]*Tabel223[[#This Row],[€ ex btw      ]]</f>
        <v>0</v>
      </c>
    </row>
    <row r="97" spans="2:9" x14ac:dyDescent="0.3">
      <c r="B97" s="39" t="s">
        <v>189</v>
      </c>
      <c r="C97" s="39" t="s">
        <v>180</v>
      </c>
      <c r="D97" s="40" t="s">
        <v>8</v>
      </c>
      <c r="E97" s="39" t="s">
        <v>464</v>
      </c>
      <c r="F97" s="41">
        <v>30</v>
      </c>
      <c r="G97" s="78"/>
      <c r="H97" s="43">
        <f>Tabel223[[#This Row],[Prijs in btw]]/1.21</f>
        <v>24.793388429752067</v>
      </c>
      <c r="I97" s="42">
        <f>Tabel223[[#This Row],[Aantal]]*Tabel223[[#This Row],[€ ex btw      ]]</f>
        <v>0</v>
      </c>
    </row>
    <row r="98" spans="2:9" x14ac:dyDescent="0.3">
      <c r="B98" s="39" t="s">
        <v>190</v>
      </c>
      <c r="C98" s="39" t="s">
        <v>180</v>
      </c>
      <c r="D98" s="40" t="s">
        <v>8</v>
      </c>
      <c r="E98" s="39" t="s">
        <v>464</v>
      </c>
      <c r="F98" s="41">
        <v>30</v>
      </c>
      <c r="G98" s="78"/>
      <c r="H98" s="43">
        <f>Tabel223[[#This Row],[Prijs in btw]]/1.21</f>
        <v>24.793388429752067</v>
      </c>
      <c r="I98" s="42">
        <f>Tabel223[[#This Row],[Aantal]]*Tabel223[[#This Row],[€ ex btw      ]]</f>
        <v>0</v>
      </c>
    </row>
    <row r="99" spans="2:9" x14ac:dyDescent="0.3">
      <c r="B99" s="89" t="s">
        <v>191</v>
      </c>
      <c r="C99" s="89" t="s">
        <v>180</v>
      </c>
      <c r="D99" s="90" t="s">
        <v>8</v>
      </c>
      <c r="E99" s="89" t="s">
        <v>437</v>
      </c>
      <c r="F99" s="91">
        <v>30</v>
      </c>
      <c r="G99" s="97"/>
      <c r="H99" s="92">
        <f>Tabel223[[#This Row],[Prijs in btw]]/1.21</f>
        <v>24.793388429752067</v>
      </c>
      <c r="I99" s="93">
        <f>Tabel223[[#This Row],[Aantal]]*Tabel223[[#This Row],[€ ex btw      ]]</f>
        <v>0</v>
      </c>
    </row>
    <row r="100" spans="2:9" x14ac:dyDescent="0.3">
      <c r="B100" s="39" t="s">
        <v>192</v>
      </c>
      <c r="C100" s="39" t="s">
        <v>180</v>
      </c>
      <c r="D100" s="40" t="s">
        <v>8</v>
      </c>
      <c r="E100" s="39" t="s">
        <v>464</v>
      </c>
      <c r="F100" s="41">
        <v>30</v>
      </c>
      <c r="G100" s="78"/>
      <c r="H100" s="43">
        <f>Tabel223[[#This Row],[Prijs in btw]]/1.21</f>
        <v>24.793388429752067</v>
      </c>
      <c r="I100" s="42">
        <f>Tabel223[[#This Row],[Aantal]]*Tabel223[[#This Row],[€ ex btw      ]]</f>
        <v>0</v>
      </c>
    </row>
    <row r="101" spans="2:9" x14ac:dyDescent="0.3">
      <c r="B101" s="39" t="s">
        <v>193</v>
      </c>
      <c r="C101" s="39" t="s">
        <v>180</v>
      </c>
      <c r="D101" s="40" t="s">
        <v>33</v>
      </c>
      <c r="E101" s="39" t="s">
        <v>464</v>
      </c>
      <c r="F101" s="41">
        <v>30</v>
      </c>
      <c r="G101" s="78"/>
      <c r="H101" s="43">
        <f>Tabel223[[#This Row],[Prijs in btw]]/1.21</f>
        <v>24.793388429752067</v>
      </c>
      <c r="I101" s="42">
        <f>Tabel223[[#This Row],[Aantal]]*Tabel223[[#This Row],[€ ex btw      ]]</f>
        <v>0</v>
      </c>
    </row>
    <row r="102" spans="2:9" x14ac:dyDescent="0.3">
      <c r="B102" s="39" t="s">
        <v>438</v>
      </c>
      <c r="C102" s="39" t="s">
        <v>180</v>
      </c>
      <c r="D102" s="40" t="s">
        <v>8</v>
      </c>
      <c r="E102" s="39" t="s">
        <v>464</v>
      </c>
      <c r="F102" s="41">
        <v>30</v>
      </c>
      <c r="G102" s="78"/>
      <c r="H102" s="43">
        <f>Tabel223[[#This Row],[Prijs in btw]]/1.21</f>
        <v>24.793388429752067</v>
      </c>
      <c r="I102" s="42">
        <f>Tabel223[[#This Row],[Aantal]]*Tabel223[[#This Row],[€ ex btw      ]]</f>
        <v>0</v>
      </c>
    </row>
    <row r="103" spans="2:9" x14ac:dyDescent="0.3">
      <c r="B103" s="39" t="s">
        <v>194</v>
      </c>
      <c r="C103" s="39" t="s">
        <v>180</v>
      </c>
      <c r="D103" s="40" t="s">
        <v>8</v>
      </c>
      <c r="E103" s="39" t="s">
        <v>464</v>
      </c>
      <c r="F103" s="41">
        <v>30</v>
      </c>
      <c r="G103" s="78"/>
      <c r="H103" s="43">
        <f>Tabel223[[#This Row],[Prijs in btw]]/1.21</f>
        <v>24.793388429752067</v>
      </c>
      <c r="I103" s="42">
        <f>Tabel223[[#This Row],[Aantal]]*Tabel223[[#This Row],[€ ex btw      ]]</f>
        <v>0</v>
      </c>
    </row>
    <row r="104" spans="2:9" x14ac:dyDescent="0.3">
      <c r="B104" s="39" t="s">
        <v>195</v>
      </c>
      <c r="C104" s="39" t="s">
        <v>180</v>
      </c>
      <c r="D104" s="40" t="s">
        <v>8</v>
      </c>
      <c r="E104" s="39" t="s">
        <v>464</v>
      </c>
      <c r="F104" s="41">
        <v>30</v>
      </c>
      <c r="G104" s="78"/>
      <c r="H104" s="43">
        <f>Tabel223[[#This Row],[Prijs in btw]]/1.21</f>
        <v>24.793388429752067</v>
      </c>
      <c r="I104" s="42">
        <f>Tabel223[[#This Row],[Aantal]]*Tabel223[[#This Row],[€ ex btw      ]]</f>
        <v>0</v>
      </c>
    </row>
    <row r="105" spans="2:9" x14ac:dyDescent="0.3">
      <c r="B105" s="39" t="s">
        <v>196</v>
      </c>
      <c r="C105" s="39" t="s">
        <v>180</v>
      </c>
      <c r="D105" s="40" t="s">
        <v>8</v>
      </c>
      <c r="E105" s="39" t="s">
        <v>464</v>
      </c>
      <c r="F105" s="41">
        <v>30</v>
      </c>
      <c r="G105" s="78"/>
      <c r="H105" s="43">
        <f>Tabel223[[#This Row],[Prijs in btw]]/1.21</f>
        <v>24.793388429752067</v>
      </c>
      <c r="I105" s="42">
        <f>Tabel223[[#This Row],[Aantal]]*Tabel223[[#This Row],[€ ex btw      ]]</f>
        <v>0</v>
      </c>
    </row>
    <row r="106" spans="2:9" x14ac:dyDescent="0.3">
      <c r="B106" s="39" t="s">
        <v>197</v>
      </c>
      <c r="C106" s="39" t="s">
        <v>180</v>
      </c>
      <c r="D106" s="40" t="s">
        <v>8</v>
      </c>
      <c r="E106" s="39" t="s">
        <v>464</v>
      </c>
      <c r="F106" s="41">
        <v>30</v>
      </c>
      <c r="G106" s="78"/>
      <c r="H106" s="43">
        <f>Tabel223[[#This Row],[Prijs in btw]]/1.21</f>
        <v>24.793388429752067</v>
      </c>
      <c r="I106" s="42">
        <f>Tabel223[[#This Row],[Aantal]]*Tabel223[[#This Row],[€ ex btw      ]]</f>
        <v>0</v>
      </c>
    </row>
    <row r="107" spans="2:9" x14ac:dyDescent="0.3">
      <c r="B107" s="39" t="s">
        <v>198</v>
      </c>
      <c r="C107" s="39" t="s">
        <v>180</v>
      </c>
      <c r="D107" s="40" t="s">
        <v>8</v>
      </c>
      <c r="E107" s="39" t="s">
        <v>464</v>
      </c>
      <c r="F107" s="41">
        <v>30</v>
      </c>
      <c r="G107" s="78"/>
      <c r="H107" s="43">
        <f>Tabel223[[#This Row],[Prijs in btw]]/1.21</f>
        <v>24.793388429752067</v>
      </c>
      <c r="I107" s="42">
        <f>Tabel223[[#This Row],[Aantal]]*Tabel223[[#This Row],[€ ex btw      ]]</f>
        <v>0</v>
      </c>
    </row>
    <row r="108" spans="2:9" x14ac:dyDescent="0.3">
      <c r="B108" s="39" t="s">
        <v>199</v>
      </c>
      <c r="C108" s="39" t="s">
        <v>180</v>
      </c>
      <c r="D108" s="40" t="s">
        <v>200</v>
      </c>
      <c r="E108" s="39" t="s">
        <v>465</v>
      </c>
      <c r="F108" s="41">
        <v>30</v>
      </c>
      <c r="G108" s="78"/>
      <c r="H108" s="43">
        <f>Tabel223[[#This Row],[Prijs in btw]]/1.21</f>
        <v>24.793388429752067</v>
      </c>
      <c r="I108" s="42">
        <f>Tabel223[[#This Row],[Aantal]]*Tabel223[[#This Row],[€ ex btw      ]]</f>
        <v>0</v>
      </c>
    </row>
    <row r="109" spans="2:9" x14ac:dyDescent="0.3">
      <c r="B109" s="39" t="s">
        <v>201</v>
      </c>
      <c r="C109" s="39" t="s">
        <v>180</v>
      </c>
      <c r="D109" s="40" t="s">
        <v>8</v>
      </c>
      <c r="E109" s="39" t="s">
        <v>464</v>
      </c>
      <c r="F109" s="41">
        <v>30</v>
      </c>
      <c r="G109" s="78"/>
      <c r="H109" s="43">
        <f>Tabel223[[#This Row],[Prijs in btw]]/1.21</f>
        <v>24.793388429752067</v>
      </c>
      <c r="I109" s="42">
        <f>Tabel223[[#This Row],[Aantal]]*Tabel223[[#This Row],[€ ex btw      ]]</f>
        <v>0</v>
      </c>
    </row>
    <row r="110" spans="2:9" x14ac:dyDescent="0.3">
      <c r="B110" s="39" t="s">
        <v>202</v>
      </c>
      <c r="C110" s="39" t="s">
        <v>180</v>
      </c>
      <c r="D110" s="40" t="s">
        <v>8</v>
      </c>
      <c r="E110" s="39" t="s">
        <v>464</v>
      </c>
      <c r="F110" s="41">
        <v>30</v>
      </c>
      <c r="G110" s="78"/>
      <c r="H110" s="43">
        <f>Tabel223[[#This Row],[Prijs in btw]]/1.21</f>
        <v>24.793388429752067</v>
      </c>
      <c r="I110" s="42">
        <f>Tabel223[[#This Row],[Aantal]]*Tabel223[[#This Row],[€ ex btw      ]]</f>
        <v>0</v>
      </c>
    </row>
    <row r="111" spans="2:9" x14ac:dyDescent="0.3">
      <c r="B111" s="39" t="s">
        <v>203</v>
      </c>
      <c r="C111" s="39" t="s">
        <v>180</v>
      </c>
      <c r="D111" s="40" t="s">
        <v>8</v>
      </c>
      <c r="E111" s="39" t="s">
        <v>464</v>
      </c>
      <c r="F111" s="41">
        <v>30</v>
      </c>
      <c r="G111" s="78"/>
      <c r="H111" s="43">
        <f>Tabel223[[#This Row],[Prijs in btw]]/1.21</f>
        <v>24.793388429752067</v>
      </c>
      <c r="I111" s="42">
        <f>Tabel223[[#This Row],[Aantal]]*Tabel223[[#This Row],[€ ex btw      ]]</f>
        <v>0</v>
      </c>
    </row>
    <row r="112" spans="2:9" x14ac:dyDescent="0.3">
      <c r="B112" s="39" t="s">
        <v>204</v>
      </c>
      <c r="C112" s="39" t="s">
        <v>180</v>
      </c>
      <c r="D112" s="40" t="s">
        <v>8</v>
      </c>
      <c r="E112" s="39" t="s">
        <v>464</v>
      </c>
      <c r="F112" s="41">
        <v>30</v>
      </c>
      <c r="G112" s="78"/>
      <c r="H112" s="43">
        <f>Tabel223[[#This Row],[Prijs in btw]]/1.21</f>
        <v>24.793388429752067</v>
      </c>
      <c r="I112" s="42">
        <f>Tabel223[[#This Row],[Aantal]]*Tabel223[[#This Row],[€ ex btw      ]]</f>
        <v>0</v>
      </c>
    </row>
    <row r="113" spans="2:9" x14ac:dyDescent="0.3">
      <c r="B113" s="39" t="s">
        <v>205</v>
      </c>
      <c r="C113" s="39" t="s">
        <v>180</v>
      </c>
      <c r="D113" s="40" t="s">
        <v>8</v>
      </c>
      <c r="E113" s="39" t="s">
        <v>464</v>
      </c>
      <c r="F113" s="41">
        <v>30</v>
      </c>
      <c r="G113" s="78"/>
      <c r="H113" s="43">
        <f>Tabel223[[#This Row],[Prijs in btw]]/1.21</f>
        <v>24.793388429752067</v>
      </c>
      <c r="I113" s="42">
        <f>Tabel223[[#This Row],[Aantal]]*Tabel223[[#This Row],[€ ex btw      ]]</f>
        <v>0</v>
      </c>
    </row>
    <row r="114" spans="2:9" x14ac:dyDescent="0.3">
      <c r="B114" s="39" t="s">
        <v>206</v>
      </c>
      <c r="C114" s="39" t="s">
        <v>180</v>
      </c>
      <c r="D114" s="40" t="s">
        <v>8</v>
      </c>
      <c r="E114" s="39" t="s">
        <v>464</v>
      </c>
      <c r="F114" s="41">
        <v>30</v>
      </c>
      <c r="G114" s="78"/>
      <c r="H114" s="43">
        <f>Tabel223[[#This Row],[Prijs in btw]]/1.21</f>
        <v>24.793388429752067</v>
      </c>
      <c r="I114" s="42">
        <f>Tabel223[[#This Row],[Aantal]]*Tabel223[[#This Row],[€ ex btw      ]]</f>
        <v>0</v>
      </c>
    </row>
    <row r="115" spans="2:9" x14ac:dyDescent="0.3">
      <c r="B115" s="39" t="s">
        <v>207</v>
      </c>
      <c r="C115" s="39" t="s">
        <v>208</v>
      </c>
      <c r="D115" s="40" t="s">
        <v>8</v>
      </c>
      <c r="E115" s="39" t="s">
        <v>466</v>
      </c>
      <c r="F115" s="41">
        <v>30</v>
      </c>
      <c r="G115" s="78"/>
      <c r="H115" s="43">
        <f>Tabel223[[#This Row],[Prijs in btw]]/1.21</f>
        <v>24.793388429752067</v>
      </c>
      <c r="I115" s="42">
        <f>Tabel223[[#This Row],[Aantal]]*Tabel223[[#This Row],[€ ex btw      ]]</f>
        <v>0</v>
      </c>
    </row>
    <row r="116" spans="2:9" x14ac:dyDescent="0.3">
      <c r="B116" s="39" t="s">
        <v>209</v>
      </c>
      <c r="C116" s="39" t="s">
        <v>208</v>
      </c>
      <c r="D116" s="40" t="s">
        <v>33</v>
      </c>
      <c r="E116" s="39" t="s">
        <v>464</v>
      </c>
      <c r="F116" s="41">
        <v>30</v>
      </c>
      <c r="G116" s="78"/>
      <c r="H116" s="43">
        <f>Tabel223[[#This Row],[Prijs in btw]]/1.21</f>
        <v>24.793388429752067</v>
      </c>
      <c r="I116" s="42">
        <f>Tabel223[[#This Row],[Aantal]]*Tabel223[[#This Row],[€ ex btw      ]]</f>
        <v>0</v>
      </c>
    </row>
    <row r="117" spans="2:9" x14ac:dyDescent="0.3">
      <c r="B117" s="39" t="s">
        <v>209</v>
      </c>
      <c r="C117" s="39" t="s">
        <v>208</v>
      </c>
      <c r="D117" s="40" t="s">
        <v>8</v>
      </c>
      <c r="E117" s="39" t="s">
        <v>464</v>
      </c>
      <c r="F117" s="41">
        <v>30</v>
      </c>
      <c r="G117" s="78"/>
      <c r="H117" s="43">
        <f>Tabel223[[#This Row],[Prijs in btw]]/1.21</f>
        <v>24.793388429752067</v>
      </c>
      <c r="I117" s="42">
        <f>Tabel223[[#This Row],[Aantal]]*Tabel223[[#This Row],[€ ex btw      ]]</f>
        <v>0</v>
      </c>
    </row>
    <row r="118" spans="2:9" x14ac:dyDescent="0.3">
      <c r="B118" s="39" t="s">
        <v>209</v>
      </c>
      <c r="C118" s="39" t="s">
        <v>208</v>
      </c>
      <c r="D118" s="40" t="s">
        <v>8</v>
      </c>
      <c r="E118" s="39" t="s">
        <v>464</v>
      </c>
      <c r="F118" s="41">
        <v>30</v>
      </c>
      <c r="G118" s="78"/>
      <c r="H118" s="43">
        <f>Tabel223[[#This Row],[Prijs in btw]]/1.21</f>
        <v>24.793388429752067</v>
      </c>
      <c r="I118" s="42">
        <f>Tabel223[[#This Row],[Aantal]]*Tabel223[[#This Row],[€ ex btw      ]]</f>
        <v>0</v>
      </c>
    </row>
    <row r="119" spans="2:9" x14ac:dyDescent="0.3">
      <c r="B119" s="39" t="s">
        <v>210</v>
      </c>
      <c r="C119" s="39" t="s">
        <v>208</v>
      </c>
      <c r="D119" s="40" t="s">
        <v>8</v>
      </c>
      <c r="E119" s="39" t="s">
        <v>464</v>
      </c>
      <c r="F119" s="41">
        <v>30</v>
      </c>
      <c r="G119" s="78"/>
      <c r="H119" s="43">
        <f>Tabel223[[#This Row],[Prijs in btw]]/1.21</f>
        <v>24.793388429752067</v>
      </c>
      <c r="I119" s="42">
        <f>Tabel223[[#This Row],[Aantal]]*Tabel223[[#This Row],[€ ex btw      ]]</f>
        <v>0</v>
      </c>
    </row>
    <row r="120" spans="2:9" x14ac:dyDescent="0.3">
      <c r="B120" s="39" t="s">
        <v>211</v>
      </c>
      <c r="C120" s="39" t="s">
        <v>208</v>
      </c>
      <c r="D120" s="40" t="s">
        <v>212</v>
      </c>
      <c r="E120" s="39" t="s">
        <v>467</v>
      </c>
      <c r="F120" s="41">
        <v>45</v>
      </c>
      <c r="G120" s="78"/>
      <c r="H120" s="43">
        <f>Tabel223[[#This Row],[Prijs in btw]]/1.21</f>
        <v>37.190082644628099</v>
      </c>
      <c r="I120" s="42">
        <f>Tabel223[[#This Row],[Aantal]]*Tabel223[[#This Row],[€ ex btw      ]]</f>
        <v>0</v>
      </c>
    </row>
    <row r="121" spans="2:9" x14ac:dyDescent="0.3">
      <c r="B121" s="39" t="s">
        <v>211</v>
      </c>
      <c r="C121" s="39" t="s">
        <v>208</v>
      </c>
      <c r="D121" s="40" t="s">
        <v>8</v>
      </c>
      <c r="E121" s="39" t="s">
        <v>464</v>
      </c>
      <c r="F121" s="41">
        <v>30</v>
      </c>
      <c r="G121" s="78"/>
      <c r="H121" s="43">
        <f>Tabel223[[#This Row],[Prijs in btw]]/1.21</f>
        <v>24.793388429752067</v>
      </c>
      <c r="I121" s="42">
        <f>Tabel223[[#This Row],[Aantal]]*Tabel223[[#This Row],[€ ex btw      ]]</f>
        <v>0</v>
      </c>
    </row>
    <row r="122" spans="2:9" x14ac:dyDescent="0.3">
      <c r="B122" s="39" t="s">
        <v>213</v>
      </c>
      <c r="C122" s="39" t="s">
        <v>208</v>
      </c>
      <c r="D122" s="40" t="s">
        <v>110</v>
      </c>
      <c r="E122" s="39" t="s">
        <v>464</v>
      </c>
      <c r="F122" s="41">
        <v>30</v>
      </c>
      <c r="G122" s="78"/>
      <c r="H122" s="43">
        <f>Tabel223[[#This Row],[Prijs in btw]]/1.21</f>
        <v>24.793388429752067</v>
      </c>
      <c r="I122" s="42">
        <f>Tabel223[[#This Row],[Aantal]]*Tabel223[[#This Row],[€ ex btw      ]]</f>
        <v>0</v>
      </c>
    </row>
    <row r="123" spans="2:9" x14ac:dyDescent="0.3">
      <c r="B123" s="39" t="s">
        <v>214</v>
      </c>
      <c r="C123" s="39" t="s">
        <v>208</v>
      </c>
      <c r="D123" s="40" t="s">
        <v>8</v>
      </c>
      <c r="E123" s="39" t="s">
        <v>466</v>
      </c>
      <c r="F123" s="41">
        <v>30</v>
      </c>
      <c r="G123" s="78"/>
      <c r="H123" s="43">
        <f>Tabel223[[#This Row],[Prijs in btw]]/1.21</f>
        <v>24.793388429752067</v>
      </c>
      <c r="I123" s="42">
        <f>Tabel223[[#This Row],[Aantal]]*Tabel223[[#This Row],[€ ex btw      ]]</f>
        <v>0</v>
      </c>
    </row>
    <row r="124" spans="2:9" x14ac:dyDescent="0.3">
      <c r="B124" s="39" t="s">
        <v>215</v>
      </c>
      <c r="C124" s="39" t="s">
        <v>208</v>
      </c>
      <c r="D124" s="40" t="s">
        <v>8</v>
      </c>
      <c r="E124" s="39" t="s">
        <v>466</v>
      </c>
      <c r="F124" s="41">
        <v>30</v>
      </c>
      <c r="G124" s="78"/>
      <c r="H124" s="43">
        <f>Tabel223[[#This Row],[Prijs in btw]]/1.21</f>
        <v>24.793388429752067</v>
      </c>
      <c r="I124" s="42">
        <f>Tabel223[[#This Row],[Aantal]]*Tabel223[[#This Row],[€ ex btw      ]]</f>
        <v>0</v>
      </c>
    </row>
    <row r="125" spans="2:9" x14ac:dyDescent="0.3">
      <c r="B125" s="39" t="s">
        <v>216</v>
      </c>
      <c r="C125" s="39" t="s">
        <v>208</v>
      </c>
      <c r="D125" s="40" t="s">
        <v>8</v>
      </c>
      <c r="E125" s="39" t="s">
        <v>466</v>
      </c>
      <c r="F125" s="41">
        <v>30</v>
      </c>
      <c r="G125" s="78"/>
      <c r="H125" s="43">
        <f>Tabel223[[#This Row],[Prijs in btw]]/1.21</f>
        <v>24.793388429752067</v>
      </c>
      <c r="I125" s="42">
        <f>Tabel223[[#This Row],[Aantal]]*Tabel223[[#This Row],[€ ex btw      ]]</f>
        <v>0</v>
      </c>
    </row>
    <row r="126" spans="2:9" x14ac:dyDescent="0.3">
      <c r="B126" s="39" t="s">
        <v>217</v>
      </c>
      <c r="C126" s="39" t="s">
        <v>218</v>
      </c>
      <c r="D126" s="40" t="s">
        <v>7</v>
      </c>
      <c r="E126" s="39" t="s">
        <v>17</v>
      </c>
      <c r="F126" s="41">
        <v>27.5</v>
      </c>
      <c r="G126" s="78"/>
      <c r="H126" s="43">
        <f>Tabel223[[#This Row],[Prijs in btw]]/1.21</f>
        <v>22.727272727272727</v>
      </c>
      <c r="I126" s="42">
        <f>Tabel223[[#This Row],[Aantal]]*Tabel223[[#This Row],[€ ex btw      ]]</f>
        <v>0</v>
      </c>
    </row>
    <row r="127" spans="2:9" x14ac:dyDescent="0.3">
      <c r="B127" s="39" t="s">
        <v>219</v>
      </c>
      <c r="C127" s="39" t="s">
        <v>220</v>
      </c>
      <c r="D127" s="40" t="s">
        <v>74</v>
      </c>
      <c r="E127" s="39" t="s">
        <v>221</v>
      </c>
      <c r="F127" s="41">
        <v>9</v>
      </c>
      <c r="G127" s="78"/>
      <c r="H127" s="43">
        <f>Tabel223[[#This Row],[Prijs in btw]]/1.21</f>
        <v>7.4380165289256199</v>
      </c>
      <c r="I127" s="42">
        <f>Tabel223[[#This Row],[Aantal]]*Tabel223[[#This Row],[€ ex btw      ]]</f>
        <v>0</v>
      </c>
    </row>
    <row r="128" spans="2:9" x14ac:dyDescent="0.3">
      <c r="B128" s="80" t="s">
        <v>427</v>
      </c>
      <c r="C128" s="39" t="s">
        <v>428</v>
      </c>
      <c r="D128" s="40" t="s">
        <v>8</v>
      </c>
      <c r="E128" s="39" t="s">
        <v>11</v>
      </c>
      <c r="F128" s="41">
        <v>4.5</v>
      </c>
      <c r="G128" s="78"/>
      <c r="H128" s="43">
        <f>Tabel223[[#This Row],[Prijs in btw]]/1.21</f>
        <v>3.71900826446281</v>
      </c>
      <c r="I128" s="43">
        <f>Tabel223[[#This Row],[Aantal]]*Tabel223[[#This Row],[€ ex btw      ]]</f>
        <v>0</v>
      </c>
    </row>
    <row r="129" spans="2:9" x14ac:dyDescent="0.3">
      <c r="B129" s="39" t="s">
        <v>429</v>
      </c>
      <c r="C129" s="39" t="s">
        <v>430</v>
      </c>
      <c r="D129" s="40" t="s">
        <v>64</v>
      </c>
      <c r="E129" s="39" t="s">
        <v>11</v>
      </c>
      <c r="F129" s="41">
        <v>7.5</v>
      </c>
      <c r="G129" s="78"/>
      <c r="H129" s="81">
        <f>Tabel223[[#This Row],[Prijs in btw]]/1.21</f>
        <v>6.1983471074380168</v>
      </c>
      <c r="I129" s="43">
        <f>Tabel223[[#This Row],[Aantal]]*Tabel223[[#This Row],[€ ex btw      ]]</f>
        <v>0</v>
      </c>
    </row>
    <row r="130" spans="2:9" x14ac:dyDescent="0.3">
      <c r="B130" s="76" t="s">
        <v>414</v>
      </c>
      <c r="C130" s="39" t="s">
        <v>418</v>
      </c>
      <c r="D130" s="40" t="s">
        <v>134</v>
      </c>
      <c r="E130" s="87" t="s">
        <v>419</v>
      </c>
      <c r="F130" s="41">
        <v>17.5</v>
      </c>
      <c r="G130" s="78"/>
      <c r="H130" s="86">
        <f>Tabel223[[#This Row],[Prijs in btw]]/1.21</f>
        <v>14.462809917355372</v>
      </c>
      <c r="I130" s="79">
        <f>Tabel223[[#This Row],[Aantal]]*Tabel223[[#This Row],[€ ex btw      ]]</f>
        <v>0</v>
      </c>
    </row>
    <row r="131" spans="2:9" x14ac:dyDescent="0.3">
      <c r="B131" s="76" t="s">
        <v>415</v>
      </c>
      <c r="C131" s="39" t="s">
        <v>418</v>
      </c>
      <c r="D131" s="40" t="s">
        <v>134</v>
      </c>
      <c r="E131" s="87" t="s">
        <v>419</v>
      </c>
      <c r="F131" s="41">
        <v>17.5</v>
      </c>
      <c r="G131" s="78"/>
      <c r="H131" s="86">
        <f>Tabel223[[#This Row],[Prijs in btw]]/1.21</f>
        <v>14.462809917355372</v>
      </c>
      <c r="I131" s="75">
        <f>Tabel223[[#This Row],[Aantal]]*Tabel223[[#This Row],[€ ex btw      ]]</f>
        <v>0</v>
      </c>
    </row>
    <row r="132" spans="2:9" x14ac:dyDescent="0.3">
      <c r="B132" s="76" t="s">
        <v>416</v>
      </c>
      <c r="C132" s="39" t="s">
        <v>418</v>
      </c>
      <c r="D132" s="40" t="s">
        <v>134</v>
      </c>
      <c r="E132" s="87" t="s">
        <v>419</v>
      </c>
      <c r="F132" s="41">
        <v>17.5</v>
      </c>
      <c r="G132" s="78"/>
      <c r="H132" s="86">
        <f>Tabel223[[#This Row],[Prijs in btw]]/1.21</f>
        <v>14.462809917355372</v>
      </c>
      <c r="I132" s="75">
        <f>Tabel223[[#This Row],[Aantal]]*Tabel223[[#This Row],[€ ex btw      ]]</f>
        <v>0</v>
      </c>
    </row>
    <row r="133" spans="2:9" x14ac:dyDescent="0.3">
      <c r="B133" s="76" t="s">
        <v>417</v>
      </c>
      <c r="C133" s="39" t="s">
        <v>418</v>
      </c>
      <c r="D133" s="40" t="s">
        <v>74</v>
      </c>
      <c r="E133" s="87" t="s">
        <v>419</v>
      </c>
      <c r="F133" s="41">
        <v>10</v>
      </c>
      <c r="G133" s="78"/>
      <c r="H133" s="86">
        <f>Tabel223[[#This Row],[Prijs in btw]]/1.21</f>
        <v>8.2644628099173563</v>
      </c>
      <c r="I133" s="75">
        <f>Tabel223[[#This Row],[Aantal]]*Tabel223[[#This Row],[€ ex btw      ]]</f>
        <v>0</v>
      </c>
    </row>
    <row r="134" spans="2:9" x14ac:dyDescent="0.3">
      <c r="B134" s="39" t="s">
        <v>222</v>
      </c>
      <c r="C134" s="39" t="s">
        <v>223</v>
      </c>
      <c r="D134" s="40" t="s">
        <v>158</v>
      </c>
      <c r="E134" s="45" t="s">
        <v>468</v>
      </c>
      <c r="F134" s="41">
        <v>17.5</v>
      </c>
      <c r="G134" s="78"/>
      <c r="H134" s="43">
        <f>Tabel223[[#This Row],[Prijs in btw]]/1.21</f>
        <v>14.462809917355372</v>
      </c>
      <c r="I134" s="42">
        <f>Tabel223[[#This Row],[Aantal]]*Tabel223[[#This Row],[€ ex btw      ]]</f>
        <v>0</v>
      </c>
    </row>
    <row r="135" spans="2:9" x14ac:dyDescent="0.3">
      <c r="B135" s="39" t="s">
        <v>224</v>
      </c>
      <c r="C135" s="39" t="s">
        <v>223</v>
      </c>
      <c r="D135" s="40" t="s">
        <v>71</v>
      </c>
      <c r="E135" s="39" t="s">
        <v>61</v>
      </c>
      <c r="F135" s="41">
        <v>39</v>
      </c>
      <c r="G135" s="78"/>
      <c r="H135" s="43">
        <f>Tabel223[[#This Row],[Prijs in btw]]/1.21</f>
        <v>32.231404958677686</v>
      </c>
      <c r="I135" s="42">
        <f>Tabel223[[#This Row],[Aantal]]*Tabel223[[#This Row],[€ ex btw      ]]</f>
        <v>0</v>
      </c>
    </row>
    <row r="136" spans="2:9" x14ac:dyDescent="0.3">
      <c r="B136" s="39" t="s">
        <v>225</v>
      </c>
      <c r="C136" s="39" t="s">
        <v>223</v>
      </c>
      <c r="D136" s="40" t="s">
        <v>74</v>
      </c>
      <c r="E136" s="39" t="s">
        <v>61</v>
      </c>
      <c r="F136" s="41">
        <v>39</v>
      </c>
      <c r="G136" s="78"/>
      <c r="H136" s="43">
        <f>Tabel223[[#This Row],[Prijs in btw]]/1.21</f>
        <v>32.231404958677686</v>
      </c>
      <c r="I136" s="42">
        <f>Tabel223[[#This Row],[Aantal]]*Tabel223[[#This Row],[€ ex btw      ]]</f>
        <v>0</v>
      </c>
    </row>
    <row r="137" spans="2:9" x14ac:dyDescent="0.3">
      <c r="B137" s="39" t="s">
        <v>226</v>
      </c>
      <c r="C137" s="39" t="s">
        <v>223</v>
      </c>
      <c r="D137" s="40" t="s">
        <v>74</v>
      </c>
      <c r="E137" s="39" t="s">
        <v>61</v>
      </c>
      <c r="F137" s="41">
        <v>39</v>
      </c>
      <c r="G137" s="78"/>
      <c r="H137" s="43">
        <f>Tabel223[[#This Row],[Prijs in btw]]/1.21</f>
        <v>32.231404958677686</v>
      </c>
      <c r="I137" s="42">
        <f>Tabel223[[#This Row],[Aantal]]*Tabel223[[#This Row],[€ ex btw      ]]</f>
        <v>0</v>
      </c>
    </row>
    <row r="138" spans="2:9" x14ac:dyDescent="0.3">
      <c r="B138" s="39" t="s">
        <v>227</v>
      </c>
      <c r="C138" s="39" t="s">
        <v>228</v>
      </c>
      <c r="D138" s="40" t="s">
        <v>158</v>
      </c>
      <c r="E138" s="45" t="s">
        <v>468</v>
      </c>
      <c r="F138" s="41">
        <v>19</v>
      </c>
      <c r="G138" s="78"/>
      <c r="H138" s="43">
        <f>Tabel223[[#This Row],[Prijs in btw]]/1.21</f>
        <v>15.702479338842975</v>
      </c>
      <c r="I138" s="42">
        <f>Tabel223[[#This Row],[Aantal]]*Tabel223[[#This Row],[€ ex btw      ]]</f>
        <v>0</v>
      </c>
    </row>
    <row r="139" spans="2:9" x14ac:dyDescent="0.3">
      <c r="B139" s="39" t="s">
        <v>229</v>
      </c>
      <c r="C139" s="39" t="s">
        <v>228</v>
      </c>
      <c r="D139" s="40" t="s">
        <v>44</v>
      </c>
      <c r="E139" s="39" t="s">
        <v>61</v>
      </c>
      <c r="F139" s="41">
        <v>70</v>
      </c>
      <c r="G139" s="78"/>
      <c r="H139" s="43">
        <f>Tabel223[[#This Row],[Prijs in btw]]/1.21</f>
        <v>57.851239669421489</v>
      </c>
      <c r="I139" s="42">
        <f>Tabel223[[#This Row],[Aantal]]*Tabel223[[#This Row],[€ ex btw      ]]</f>
        <v>0</v>
      </c>
    </row>
    <row r="140" spans="2:9" x14ac:dyDescent="0.3">
      <c r="B140" s="39" t="s">
        <v>230</v>
      </c>
      <c r="C140" s="39" t="s">
        <v>228</v>
      </c>
      <c r="D140" s="40" t="s">
        <v>183</v>
      </c>
      <c r="E140" s="39" t="s">
        <v>61</v>
      </c>
      <c r="F140" s="41">
        <v>70</v>
      </c>
      <c r="G140" s="78"/>
      <c r="H140" s="43">
        <f>Tabel223[[#This Row],[Prijs in btw]]/1.21</f>
        <v>57.851239669421489</v>
      </c>
      <c r="I140" s="42">
        <f>Tabel223[[#This Row],[Aantal]]*Tabel223[[#This Row],[€ ex btw      ]]</f>
        <v>0</v>
      </c>
    </row>
    <row r="141" spans="2:9" x14ac:dyDescent="0.3">
      <c r="B141" s="39" t="s">
        <v>254</v>
      </c>
      <c r="C141" s="39" t="s">
        <v>232</v>
      </c>
      <c r="D141" s="40" t="s">
        <v>152</v>
      </c>
      <c r="E141" s="39" t="s">
        <v>17</v>
      </c>
      <c r="F141" s="41">
        <v>11</v>
      </c>
      <c r="G141" s="78"/>
      <c r="H141" s="43">
        <f>Tabel223[[#This Row],[Prijs in btw]]/1.21</f>
        <v>9.0909090909090917</v>
      </c>
      <c r="I141" s="42">
        <f>Tabel223[[#This Row],[Aantal]]*Tabel223[[#This Row],[€ ex btw      ]]</f>
        <v>0</v>
      </c>
    </row>
    <row r="142" spans="2:9" x14ac:dyDescent="0.3">
      <c r="B142" s="39" t="s">
        <v>231</v>
      </c>
      <c r="C142" s="39" t="s">
        <v>232</v>
      </c>
      <c r="D142" s="40" t="s">
        <v>183</v>
      </c>
      <c r="E142" s="39" t="s">
        <v>61</v>
      </c>
      <c r="F142" s="41">
        <v>70</v>
      </c>
      <c r="G142" s="78"/>
      <c r="H142" s="43">
        <f>Tabel223[[#This Row],[Prijs in btw]]/1.21</f>
        <v>57.851239669421489</v>
      </c>
      <c r="I142" s="42">
        <f>Tabel223[[#This Row],[Aantal]]*Tabel223[[#This Row],[€ ex btw      ]]</f>
        <v>0</v>
      </c>
    </row>
    <row r="143" spans="2:9" x14ac:dyDescent="0.3">
      <c r="B143" s="39" t="s">
        <v>233</v>
      </c>
      <c r="C143" s="39" t="s">
        <v>232</v>
      </c>
      <c r="D143" s="40" t="s">
        <v>33</v>
      </c>
      <c r="E143" s="39" t="s">
        <v>469</v>
      </c>
      <c r="F143" s="41">
        <v>65</v>
      </c>
      <c r="G143" s="78"/>
      <c r="H143" s="43">
        <f>Tabel223[[#This Row],[Prijs in btw]]/1.21</f>
        <v>53.719008264462815</v>
      </c>
      <c r="I143" s="42">
        <f>Tabel223[[#This Row],[Aantal]]*Tabel223[[#This Row],[€ ex btw      ]]</f>
        <v>0</v>
      </c>
    </row>
    <row r="144" spans="2:9" x14ac:dyDescent="0.3">
      <c r="B144" s="39" t="s">
        <v>234</v>
      </c>
      <c r="C144" s="39" t="s">
        <v>232</v>
      </c>
      <c r="D144" s="40" t="s">
        <v>33</v>
      </c>
      <c r="E144" s="39" t="s">
        <v>469</v>
      </c>
      <c r="F144" s="41">
        <v>65</v>
      </c>
      <c r="G144" s="78"/>
      <c r="H144" s="43">
        <f>Tabel223[[#This Row],[Prijs in btw]]/1.21</f>
        <v>53.719008264462815</v>
      </c>
      <c r="I144" s="42">
        <f>Tabel223[[#This Row],[Aantal]]*Tabel223[[#This Row],[€ ex btw      ]]</f>
        <v>0</v>
      </c>
    </row>
    <row r="145" spans="2:9" x14ac:dyDescent="0.3">
      <c r="B145" s="39" t="s">
        <v>235</v>
      </c>
      <c r="C145" s="39" t="s">
        <v>232</v>
      </c>
      <c r="D145" s="40" t="s">
        <v>236</v>
      </c>
      <c r="E145" s="39" t="s">
        <v>469</v>
      </c>
      <c r="F145" s="41">
        <v>65</v>
      </c>
      <c r="G145" s="78"/>
      <c r="H145" s="43">
        <f>Tabel223[[#This Row],[Prijs in btw]]/1.21</f>
        <v>53.719008264462815</v>
      </c>
      <c r="I145" s="42">
        <f>Tabel223[[#This Row],[Aantal]]*Tabel223[[#This Row],[€ ex btw      ]]</f>
        <v>0</v>
      </c>
    </row>
    <row r="146" spans="2:9" x14ac:dyDescent="0.3">
      <c r="B146" s="39" t="s">
        <v>237</v>
      </c>
      <c r="C146" s="39" t="s">
        <v>232</v>
      </c>
      <c r="D146" s="40" t="s">
        <v>33</v>
      </c>
      <c r="E146" s="39" t="s">
        <v>470</v>
      </c>
      <c r="F146" s="41">
        <v>50</v>
      </c>
      <c r="G146" s="78"/>
      <c r="H146" s="43">
        <f>Tabel223[[#This Row],[Prijs in btw]]/1.21</f>
        <v>41.32231404958678</v>
      </c>
      <c r="I146" s="42">
        <f>Tabel223[[#This Row],[Aantal]]*Tabel223[[#This Row],[€ ex btw      ]]</f>
        <v>0</v>
      </c>
    </row>
    <row r="147" spans="2:9" x14ac:dyDescent="0.3">
      <c r="B147" s="39" t="s">
        <v>238</v>
      </c>
      <c r="C147" s="39" t="s">
        <v>232</v>
      </c>
      <c r="D147" s="40" t="s">
        <v>113</v>
      </c>
      <c r="E147" s="39" t="s">
        <v>472</v>
      </c>
      <c r="F147" s="41">
        <v>60</v>
      </c>
      <c r="G147" s="78"/>
      <c r="H147" s="43">
        <f>Tabel223[[#This Row],[Prijs in btw]]/1.21</f>
        <v>49.586776859504134</v>
      </c>
      <c r="I147" s="42">
        <f>Tabel223[[#This Row],[Aantal]]*Tabel223[[#This Row],[€ ex btw      ]]</f>
        <v>0</v>
      </c>
    </row>
    <row r="148" spans="2:9" x14ac:dyDescent="0.3">
      <c r="B148" s="39" t="s">
        <v>239</v>
      </c>
      <c r="C148" s="39" t="s">
        <v>232</v>
      </c>
      <c r="D148" s="40" t="s">
        <v>236</v>
      </c>
      <c r="E148" s="39" t="s">
        <v>469</v>
      </c>
      <c r="F148" s="41">
        <v>65</v>
      </c>
      <c r="G148" s="78"/>
      <c r="H148" s="43">
        <f>Tabel223[[#This Row],[Prijs in btw]]/1.21</f>
        <v>53.719008264462815</v>
      </c>
      <c r="I148" s="42">
        <f>Tabel223[[#This Row],[Aantal]]*Tabel223[[#This Row],[€ ex btw      ]]</f>
        <v>0</v>
      </c>
    </row>
    <row r="149" spans="2:9" x14ac:dyDescent="0.3">
      <c r="B149" s="39" t="s">
        <v>240</v>
      </c>
      <c r="C149" s="39" t="s">
        <v>232</v>
      </c>
      <c r="D149" s="40" t="s">
        <v>113</v>
      </c>
      <c r="E149" s="39" t="s">
        <v>469</v>
      </c>
      <c r="F149" s="41">
        <v>65</v>
      </c>
      <c r="G149" s="78"/>
      <c r="H149" s="43">
        <f>Tabel223[[#This Row],[Prijs in btw]]/1.21</f>
        <v>53.719008264462815</v>
      </c>
      <c r="I149" s="42">
        <f>Tabel223[[#This Row],[Aantal]]*Tabel223[[#This Row],[€ ex btw      ]]</f>
        <v>0</v>
      </c>
    </row>
    <row r="150" spans="2:9" x14ac:dyDescent="0.3">
      <c r="B150" s="39" t="s">
        <v>241</v>
      </c>
      <c r="C150" s="39" t="s">
        <v>232</v>
      </c>
      <c r="D150" s="40" t="s">
        <v>113</v>
      </c>
      <c r="E150" s="39" t="s">
        <v>469</v>
      </c>
      <c r="F150" s="41">
        <v>65</v>
      </c>
      <c r="G150" s="78"/>
      <c r="H150" s="43">
        <f>Tabel223[[#This Row],[Prijs in btw]]/1.21</f>
        <v>53.719008264462815</v>
      </c>
      <c r="I150" s="42">
        <f>Tabel223[[#This Row],[Aantal]]*Tabel223[[#This Row],[€ ex btw      ]]</f>
        <v>0</v>
      </c>
    </row>
    <row r="151" spans="2:9" x14ac:dyDescent="0.3">
      <c r="B151" s="39" t="s">
        <v>242</v>
      </c>
      <c r="C151" s="39" t="s">
        <v>232</v>
      </c>
      <c r="D151" s="40" t="s">
        <v>33</v>
      </c>
      <c r="E151" s="39" t="s">
        <v>469</v>
      </c>
      <c r="F151" s="41">
        <v>65</v>
      </c>
      <c r="G151" s="78"/>
      <c r="H151" s="43">
        <f>Tabel223[[#This Row],[Prijs in btw]]/1.21</f>
        <v>53.719008264462815</v>
      </c>
      <c r="I151" s="42">
        <f>Tabel223[[#This Row],[Aantal]]*Tabel223[[#This Row],[€ ex btw      ]]</f>
        <v>0</v>
      </c>
    </row>
    <row r="152" spans="2:9" x14ac:dyDescent="0.3">
      <c r="B152" s="39" t="s">
        <v>243</v>
      </c>
      <c r="C152" s="39" t="s">
        <v>232</v>
      </c>
      <c r="D152" s="40" t="s">
        <v>9</v>
      </c>
      <c r="E152" s="39" t="s">
        <v>469</v>
      </c>
      <c r="F152" s="41">
        <v>65</v>
      </c>
      <c r="G152" s="78"/>
      <c r="H152" s="43">
        <f>Tabel223[[#This Row],[Prijs in btw]]/1.21</f>
        <v>53.719008264462815</v>
      </c>
      <c r="I152" s="42">
        <f>Tabel223[[#This Row],[Aantal]]*Tabel223[[#This Row],[€ ex btw      ]]</f>
        <v>0</v>
      </c>
    </row>
    <row r="153" spans="2:9" x14ac:dyDescent="0.3">
      <c r="B153" s="39" t="s">
        <v>244</v>
      </c>
      <c r="C153" s="39" t="s">
        <v>232</v>
      </c>
      <c r="D153" s="40" t="s">
        <v>245</v>
      </c>
      <c r="E153" s="39" t="s">
        <v>471</v>
      </c>
      <c r="F153" s="41">
        <v>75</v>
      </c>
      <c r="G153" s="78"/>
      <c r="H153" s="43">
        <f>Tabel223[[#This Row],[Prijs in btw]]/1.21</f>
        <v>61.983471074380169</v>
      </c>
      <c r="I153" s="42">
        <f>Tabel223[[#This Row],[Aantal]]*Tabel223[[#This Row],[€ ex btw      ]]</f>
        <v>0</v>
      </c>
    </row>
    <row r="154" spans="2:9" x14ac:dyDescent="0.3">
      <c r="B154" s="39" t="s">
        <v>244</v>
      </c>
      <c r="C154" s="39" t="s">
        <v>232</v>
      </c>
      <c r="D154" s="40" t="s">
        <v>33</v>
      </c>
      <c r="E154" s="39" t="s">
        <v>469</v>
      </c>
      <c r="F154" s="41">
        <v>65</v>
      </c>
      <c r="G154" s="78"/>
      <c r="H154" s="43">
        <f>Tabel223[[#This Row],[Prijs in btw]]/1.21</f>
        <v>53.719008264462815</v>
      </c>
      <c r="I154" s="42">
        <f>Tabel223[[#This Row],[Aantal]]*Tabel223[[#This Row],[€ ex btw      ]]</f>
        <v>0</v>
      </c>
    </row>
    <row r="155" spans="2:9" x14ac:dyDescent="0.3">
      <c r="B155" s="39" t="s">
        <v>246</v>
      </c>
      <c r="C155" s="39" t="s">
        <v>232</v>
      </c>
      <c r="D155" s="40" t="s">
        <v>141</v>
      </c>
      <c r="E155" s="39" t="s">
        <v>469</v>
      </c>
      <c r="F155" s="41">
        <v>65</v>
      </c>
      <c r="G155" s="78"/>
      <c r="H155" s="43">
        <f>Tabel223[[#This Row],[Prijs in btw]]/1.21</f>
        <v>53.719008264462815</v>
      </c>
      <c r="I155" s="42">
        <f>Tabel223[[#This Row],[Aantal]]*Tabel223[[#This Row],[€ ex btw      ]]</f>
        <v>0</v>
      </c>
    </row>
    <row r="156" spans="2:9" x14ac:dyDescent="0.3">
      <c r="B156" s="39" t="s">
        <v>247</v>
      </c>
      <c r="C156" s="39" t="s">
        <v>232</v>
      </c>
      <c r="D156" s="40" t="s">
        <v>33</v>
      </c>
      <c r="E156" s="39" t="s">
        <v>469</v>
      </c>
      <c r="F156" s="41">
        <v>65</v>
      </c>
      <c r="G156" s="78"/>
      <c r="H156" s="43">
        <f>Tabel223[[#This Row],[Prijs in btw]]/1.21</f>
        <v>53.719008264462815</v>
      </c>
      <c r="I156" s="42">
        <f>Tabel223[[#This Row],[Aantal]]*Tabel223[[#This Row],[€ ex btw      ]]</f>
        <v>0</v>
      </c>
    </row>
    <row r="157" spans="2:9" x14ac:dyDescent="0.3">
      <c r="B157" s="39" t="s">
        <v>248</v>
      </c>
      <c r="C157" s="39" t="s">
        <v>232</v>
      </c>
      <c r="D157" s="40" t="s">
        <v>44</v>
      </c>
      <c r="E157" s="39" t="s">
        <v>471</v>
      </c>
      <c r="F157" s="41">
        <v>75</v>
      </c>
      <c r="G157" s="78"/>
      <c r="H157" s="43">
        <f>Tabel223[[#This Row],[Prijs in btw]]/1.21</f>
        <v>61.983471074380169</v>
      </c>
      <c r="I157" s="42">
        <f>Tabel223[[#This Row],[Aantal]]*Tabel223[[#This Row],[€ ex btw      ]]</f>
        <v>0</v>
      </c>
    </row>
    <row r="158" spans="2:9" x14ac:dyDescent="0.3">
      <c r="B158" s="39" t="s">
        <v>249</v>
      </c>
      <c r="C158" s="39" t="s">
        <v>232</v>
      </c>
      <c r="D158" s="40" t="s">
        <v>33</v>
      </c>
      <c r="E158" s="39" t="s">
        <v>469</v>
      </c>
      <c r="F158" s="41">
        <v>65</v>
      </c>
      <c r="G158" s="78"/>
      <c r="H158" s="43">
        <f>Tabel223[[#This Row],[Prijs in btw]]/1.21</f>
        <v>53.719008264462815</v>
      </c>
      <c r="I158" s="42">
        <f>Tabel223[[#This Row],[Aantal]]*Tabel223[[#This Row],[€ ex btw      ]]</f>
        <v>0</v>
      </c>
    </row>
    <row r="159" spans="2:9" x14ac:dyDescent="0.3">
      <c r="B159" s="39" t="s">
        <v>250</v>
      </c>
      <c r="C159" s="39" t="s">
        <v>232</v>
      </c>
      <c r="D159" s="40" t="s">
        <v>200</v>
      </c>
      <c r="E159" s="39" t="s">
        <v>469</v>
      </c>
      <c r="F159" s="41">
        <v>65</v>
      </c>
      <c r="G159" s="78"/>
      <c r="H159" s="43">
        <f>Tabel223[[#This Row],[Prijs in btw]]/1.21</f>
        <v>53.719008264462815</v>
      </c>
      <c r="I159" s="42">
        <f>Tabel223[[#This Row],[Aantal]]*Tabel223[[#This Row],[€ ex btw      ]]</f>
        <v>0</v>
      </c>
    </row>
    <row r="160" spans="2:9" x14ac:dyDescent="0.3">
      <c r="B160" s="39" t="s">
        <v>251</v>
      </c>
      <c r="C160" s="39" t="s">
        <v>232</v>
      </c>
      <c r="D160" s="40" t="s">
        <v>252</v>
      </c>
      <c r="E160" s="39" t="s">
        <v>471</v>
      </c>
      <c r="F160" s="41">
        <v>75</v>
      </c>
      <c r="G160" s="78"/>
      <c r="H160" s="43">
        <f>Tabel223[[#This Row],[Prijs in btw]]/1.21</f>
        <v>61.983471074380169</v>
      </c>
      <c r="I160" s="42">
        <f>Tabel223[[#This Row],[Aantal]]*Tabel223[[#This Row],[€ ex btw      ]]</f>
        <v>0</v>
      </c>
    </row>
    <row r="161" spans="2:9" x14ac:dyDescent="0.3">
      <c r="B161" s="39" t="s">
        <v>253</v>
      </c>
      <c r="C161" s="39" t="s">
        <v>232</v>
      </c>
      <c r="D161" s="40" t="s">
        <v>33</v>
      </c>
      <c r="E161" s="39" t="s">
        <v>469</v>
      </c>
      <c r="F161" s="41">
        <v>65</v>
      </c>
      <c r="G161" s="78"/>
      <c r="H161" s="43">
        <f>Tabel223[[#This Row],[Prijs in btw]]/1.21</f>
        <v>53.719008264462815</v>
      </c>
      <c r="I161" s="42">
        <f>Tabel223[[#This Row],[Aantal]]*Tabel223[[#This Row],[€ ex btw      ]]</f>
        <v>0</v>
      </c>
    </row>
    <row r="162" spans="2:9" x14ac:dyDescent="0.3">
      <c r="B162" s="39" t="s">
        <v>255</v>
      </c>
      <c r="C162" s="39" t="s">
        <v>256</v>
      </c>
      <c r="D162" s="40" t="s">
        <v>168</v>
      </c>
      <c r="E162" s="39" t="s">
        <v>471</v>
      </c>
      <c r="F162" s="41">
        <v>75</v>
      </c>
      <c r="G162" s="78"/>
      <c r="H162" s="43">
        <f>Tabel223[[#This Row],[Prijs in btw]]/1.21</f>
        <v>61.983471074380169</v>
      </c>
      <c r="I162" s="42">
        <f>Tabel223[[#This Row],[Aantal]]*Tabel223[[#This Row],[€ ex btw      ]]</f>
        <v>0</v>
      </c>
    </row>
    <row r="163" spans="2:9" x14ac:dyDescent="0.3">
      <c r="B163" s="39" t="s">
        <v>257</v>
      </c>
      <c r="C163" s="39" t="s">
        <v>258</v>
      </c>
      <c r="D163" s="46" t="s">
        <v>259</v>
      </c>
      <c r="E163" s="39" t="s">
        <v>11</v>
      </c>
      <c r="F163" s="41">
        <v>6</v>
      </c>
      <c r="G163" s="78"/>
      <c r="H163" s="43">
        <f>Tabel223[[#This Row],[Prijs in btw]]/1.21</f>
        <v>4.9586776859504136</v>
      </c>
      <c r="I163" s="42">
        <f>Tabel223[[#This Row],[Aantal]]*Tabel223[[#This Row],[€ ex btw      ]]</f>
        <v>0</v>
      </c>
    </row>
    <row r="164" spans="2:9" x14ac:dyDescent="0.3">
      <c r="B164" s="39" t="s">
        <v>12</v>
      </c>
      <c r="C164" s="39" t="s">
        <v>23</v>
      </c>
      <c r="D164" s="40" t="s">
        <v>8</v>
      </c>
      <c r="E164" s="39" t="s">
        <v>68</v>
      </c>
      <c r="F164" s="41">
        <v>17.5</v>
      </c>
      <c r="G164" s="78"/>
      <c r="H164" s="43">
        <f>Tabel223[[#This Row],[Prijs in btw]]/1.21</f>
        <v>14.462809917355372</v>
      </c>
      <c r="I164" s="42">
        <f>Tabel223[[#This Row],[Aantal]]*Tabel223[[#This Row],[€ ex btw      ]]</f>
        <v>0</v>
      </c>
    </row>
    <row r="165" spans="2:9" x14ac:dyDescent="0.3">
      <c r="B165" s="39" t="s">
        <v>260</v>
      </c>
      <c r="C165" s="39" t="s">
        <v>261</v>
      </c>
      <c r="D165" s="40" t="s">
        <v>130</v>
      </c>
      <c r="E165" s="39" t="s">
        <v>262</v>
      </c>
      <c r="F165" s="41">
        <v>22</v>
      </c>
      <c r="G165" s="78"/>
      <c r="H165" s="43">
        <f>Tabel223[[#This Row],[Prijs in btw]]/1.21</f>
        <v>18.181818181818183</v>
      </c>
      <c r="I165" s="42">
        <f>Tabel223[[#This Row],[Aantal]]*Tabel223[[#This Row],[€ ex btw      ]]</f>
        <v>0</v>
      </c>
    </row>
    <row r="166" spans="2:9" x14ac:dyDescent="0.3">
      <c r="B166" s="39" t="s">
        <v>260</v>
      </c>
      <c r="C166" s="39" t="s">
        <v>261</v>
      </c>
      <c r="D166" s="40" t="s">
        <v>113</v>
      </c>
      <c r="E166" s="39" t="s">
        <v>263</v>
      </c>
      <c r="F166" s="41">
        <v>22</v>
      </c>
      <c r="G166" s="78"/>
      <c r="H166" s="43">
        <f>Tabel223[[#This Row],[Prijs in btw]]/1.21</f>
        <v>18.181818181818183</v>
      </c>
      <c r="I166" s="42">
        <f>Tabel223[[#This Row],[Aantal]]*Tabel223[[#This Row],[€ ex btw      ]]</f>
        <v>0</v>
      </c>
    </row>
    <row r="167" spans="2:9" x14ac:dyDescent="0.3">
      <c r="B167" s="39" t="s">
        <v>264</v>
      </c>
      <c r="C167" s="39" t="s">
        <v>261</v>
      </c>
      <c r="D167" s="40" t="s">
        <v>130</v>
      </c>
      <c r="E167" s="39" t="s">
        <v>262</v>
      </c>
      <c r="F167" s="41">
        <v>17.5</v>
      </c>
      <c r="G167" s="78"/>
      <c r="H167" s="43">
        <f>Tabel223[[#This Row],[Prijs in btw]]/1.21</f>
        <v>14.462809917355372</v>
      </c>
      <c r="I167" s="42">
        <f>Tabel223[[#This Row],[Aantal]]*Tabel223[[#This Row],[€ ex btw      ]]</f>
        <v>0</v>
      </c>
    </row>
    <row r="168" spans="2:9" x14ac:dyDescent="0.3">
      <c r="B168" s="39" t="s">
        <v>264</v>
      </c>
      <c r="C168" s="39" t="s">
        <v>261</v>
      </c>
      <c r="D168" s="40" t="s">
        <v>113</v>
      </c>
      <c r="E168" s="39" t="s">
        <v>263</v>
      </c>
      <c r="F168" s="41">
        <v>17.5</v>
      </c>
      <c r="G168" s="78"/>
      <c r="H168" s="43">
        <f>Tabel223[[#This Row],[Prijs in btw]]/1.21</f>
        <v>14.462809917355372</v>
      </c>
      <c r="I168" s="42">
        <f>Tabel223[[#This Row],[Aantal]]*Tabel223[[#This Row],[€ ex btw      ]]</f>
        <v>0</v>
      </c>
    </row>
    <row r="169" spans="2:9" x14ac:dyDescent="0.3">
      <c r="B169" s="39" t="s">
        <v>265</v>
      </c>
      <c r="C169" s="39" t="s">
        <v>261</v>
      </c>
      <c r="D169" s="40" t="s">
        <v>130</v>
      </c>
      <c r="E169" s="39" t="s">
        <v>262</v>
      </c>
      <c r="F169" s="41">
        <v>17.5</v>
      </c>
      <c r="G169" s="78"/>
      <c r="H169" s="43">
        <f>Tabel223[[#This Row],[Prijs in btw]]/1.21</f>
        <v>14.462809917355372</v>
      </c>
      <c r="I169" s="42">
        <f>Tabel223[[#This Row],[Aantal]]*Tabel223[[#This Row],[€ ex btw      ]]</f>
        <v>0</v>
      </c>
    </row>
    <row r="170" spans="2:9" x14ac:dyDescent="0.3">
      <c r="B170" s="39" t="s">
        <v>266</v>
      </c>
      <c r="C170" s="39" t="s">
        <v>267</v>
      </c>
      <c r="D170" s="40" t="s">
        <v>268</v>
      </c>
      <c r="E170" s="39" t="s">
        <v>11</v>
      </c>
      <c r="F170" s="41">
        <v>4</v>
      </c>
      <c r="G170" s="78"/>
      <c r="H170" s="43">
        <f>Tabel223[[#This Row],[Prijs in btw]]/1.21</f>
        <v>3.3057851239669422</v>
      </c>
      <c r="I170" s="42">
        <f>Tabel223[[#This Row],[Aantal]]*Tabel223[[#This Row],[€ ex btw      ]]</f>
        <v>0</v>
      </c>
    </row>
    <row r="171" spans="2:9" x14ac:dyDescent="0.3">
      <c r="B171" s="39" t="s">
        <v>269</v>
      </c>
      <c r="C171" s="39" t="s">
        <v>270</v>
      </c>
      <c r="D171" s="40" t="s">
        <v>268</v>
      </c>
      <c r="E171" s="39" t="s">
        <v>11</v>
      </c>
      <c r="F171" s="41">
        <v>4</v>
      </c>
      <c r="G171" s="78"/>
      <c r="H171" s="43">
        <f>Tabel223[[#This Row],[Prijs in btw]]/1.21</f>
        <v>3.3057851239669422</v>
      </c>
      <c r="I171" s="42">
        <f>Tabel223[[#This Row],[Aantal]]*Tabel223[[#This Row],[€ ex btw      ]]</f>
        <v>0</v>
      </c>
    </row>
    <row r="172" spans="2:9" x14ac:dyDescent="0.3">
      <c r="B172" s="39" t="s">
        <v>423</v>
      </c>
      <c r="C172" s="39" t="s">
        <v>272</v>
      </c>
      <c r="D172" s="40" t="s">
        <v>8</v>
      </c>
      <c r="E172" s="39" t="s">
        <v>424</v>
      </c>
      <c r="F172" s="41">
        <v>17.5</v>
      </c>
      <c r="G172" s="78"/>
      <c r="H172" s="43">
        <f>Tabel223[[#This Row],[Prijs in btw]]/1.21</f>
        <v>14.462809917355372</v>
      </c>
      <c r="I172" s="42">
        <f>Tabel223[[#This Row],[Aantal]]*Tabel223[[#This Row],[€ ex btw      ]]</f>
        <v>0</v>
      </c>
    </row>
    <row r="173" spans="2:9" x14ac:dyDescent="0.3">
      <c r="B173" s="39" t="s">
        <v>271</v>
      </c>
      <c r="C173" s="39" t="s">
        <v>272</v>
      </c>
      <c r="D173" s="40" t="s">
        <v>273</v>
      </c>
      <c r="E173" s="39" t="s">
        <v>61</v>
      </c>
      <c r="F173" s="41">
        <v>27.5</v>
      </c>
      <c r="G173" s="78"/>
      <c r="H173" s="43">
        <f>Tabel223[[#This Row],[Prijs in btw]]/1.21</f>
        <v>22.727272727272727</v>
      </c>
      <c r="I173" s="42">
        <f>Tabel223[[#This Row],[Aantal]]*Tabel223[[#This Row],[€ ex btw      ]]</f>
        <v>0</v>
      </c>
    </row>
    <row r="174" spans="2:9" x14ac:dyDescent="0.3">
      <c r="B174" s="39" t="s">
        <v>18</v>
      </c>
      <c r="C174" s="39" t="s">
        <v>34</v>
      </c>
      <c r="D174" s="40" t="s">
        <v>150</v>
      </c>
      <c r="E174" s="39" t="s">
        <v>19</v>
      </c>
      <c r="F174" s="41">
        <v>27.5</v>
      </c>
      <c r="G174" s="78"/>
      <c r="H174" s="43">
        <f>Tabel223[[#This Row],[Prijs in btw]]/1.21</f>
        <v>22.727272727272727</v>
      </c>
      <c r="I174" s="42">
        <f>Tabel223[[#This Row],[Aantal]]*Tabel223[[#This Row],[€ ex btw      ]]</f>
        <v>0</v>
      </c>
    </row>
    <row r="175" spans="2:9" x14ac:dyDescent="0.3">
      <c r="B175" s="39" t="s">
        <v>274</v>
      </c>
      <c r="C175" s="39" t="s">
        <v>35</v>
      </c>
      <c r="D175" s="40" t="s">
        <v>183</v>
      </c>
      <c r="E175" s="39" t="s">
        <v>275</v>
      </c>
      <c r="F175" s="41">
        <v>27.5</v>
      </c>
      <c r="G175" s="78"/>
      <c r="H175" s="43">
        <f>Tabel223[[#This Row],[Prijs in btw]]/1.21</f>
        <v>22.727272727272727</v>
      </c>
      <c r="I175" s="42">
        <f>Tabel223[[#This Row],[Aantal]]*Tabel223[[#This Row],[€ ex btw      ]]</f>
        <v>0</v>
      </c>
    </row>
    <row r="176" spans="2:9" x14ac:dyDescent="0.3">
      <c r="B176" s="39" t="s">
        <v>20</v>
      </c>
      <c r="C176" s="39" t="s">
        <v>35</v>
      </c>
      <c r="D176" s="40" t="s">
        <v>183</v>
      </c>
      <c r="E176" s="39" t="s">
        <v>61</v>
      </c>
      <c r="F176" s="41">
        <v>27.5</v>
      </c>
      <c r="G176" s="78"/>
      <c r="H176" s="43">
        <f>Tabel223[[#This Row],[Prijs in btw]]/1.21</f>
        <v>22.727272727272727</v>
      </c>
      <c r="I176" s="42">
        <f>Tabel223[[#This Row],[Aantal]]*Tabel223[[#This Row],[€ ex btw      ]]</f>
        <v>0</v>
      </c>
    </row>
    <row r="177" spans="2:9" x14ac:dyDescent="0.3">
      <c r="B177" s="39" t="s">
        <v>426</v>
      </c>
      <c r="C177" s="39" t="s">
        <v>425</v>
      </c>
      <c r="D177" s="40" t="s">
        <v>44</v>
      </c>
      <c r="E177" s="74"/>
      <c r="F177" s="41">
        <v>9</v>
      </c>
      <c r="G177" s="78"/>
      <c r="H177" s="43">
        <f>Tabel223[[#This Row],[Prijs in btw]]/1.21</f>
        <v>7.4380165289256199</v>
      </c>
      <c r="I177" s="43">
        <f>Tabel223[[#This Row],[Aantal]]*Tabel223[[#This Row],[€ ex btw      ]]</f>
        <v>0</v>
      </c>
    </row>
    <row r="178" spans="2:9" x14ac:dyDescent="0.3">
      <c r="B178" s="39" t="s">
        <v>276</v>
      </c>
      <c r="C178" s="39" t="s">
        <v>277</v>
      </c>
      <c r="D178" s="40" t="s">
        <v>7</v>
      </c>
      <c r="E178" s="39" t="s">
        <v>473</v>
      </c>
      <c r="F178" s="41">
        <v>20</v>
      </c>
      <c r="G178" s="78"/>
      <c r="H178" s="43">
        <f>Tabel223[[#This Row],[Prijs in btw]]/1.21</f>
        <v>16.528925619834713</v>
      </c>
      <c r="I178" s="42">
        <f>Tabel223[[#This Row],[Aantal]]*Tabel223[[#This Row],[€ ex btw      ]]</f>
        <v>0</v>
      </c>
    </row>
    <row r="179" spans="2:9" x14ac:dyDescent="0.3">
      <c r="B179" s="39" t="s">
        <v>279</v>
      </c>
      <c r="C179" s="39" t="s">
        <v>280</v>
      </c>
      <c r="D179" s="40" t="s">
        <v>150</v>
      </c>
      <c r="E179" s="39" t="s">
        <v>447</v>
      </c>
      <c r="F179" s="41">
        <v>5</v>
      </c>
      <c r="G179" s="78"/>
      <c r="H179" s="43">
        <f>Tabel223[[#This Row],[Prijs in btw]]/1.21</f>
        <v>4.1322314049586781</v>
      </c>
      <c r="I179" s="42">
        <f>Tabel223[[#This Row],[Aantal]]*Tabel223[[#This Row],[€ ex btw      ]]</f>
        <v>0</v>
      </c>
    </row>
    <row r="180" spans="2:9" x14ac:dyDescent="0.3">
      <c r="B180" s="39" t="s">
        <v>281</v>
      </c>
      <c r="C180" s="39" t="s">
        <v>280</v>
      </c>
      <c r="D180" s="40" t="s">
        <v>150</v>
      </c>
      <c r="E180" s="39" t="s">
        <v>447</v>
      </c>
      <c r="F180" s="41">
        <v>5</v>
      </c>
      <c r="G180" s="78"/>
      <c r="H180" s="43">
        <f>Tabel223[[#This Row],[Prijs in btw]]/1.21</f>
        <v>4.1322314049586781</v>
      </c>
      <c r="I180" s="42">
        <f>Tabel223[[#This Row],[Aantal]]*Tabel223[[#This Row],[€ ex btw      ]]</f>
        <v>0</v>
      </c>
    </row>
    <row r="181" spans="2:9" x14ac:dyDescent="0.3">
      <c r="B181" s="39" t="s">
        <v>282</v>
      </c>
      <c r="C181" s="39" t="s">
        <v>280</v>
      </c>
      <c r="D181" s="40" t="s">
        <v>150</v>
      </c>
      <c r="E181" s="39" t="s">
        <v>447</v>
      </c>
      <c r="F181" s="41">
        <v>5</v>
      </c>
      <c r="G181" s="78"/>
      <c r="H181" s="43">
        <f>Tabel223[[#This Row],[Prijs in btw]]/1.21</f>
        <v>4.1322314049586781</v>
      </c>
      <c r="I181" s="42">
        <f>Tabel223[[#This Row],[Aantal]]*Tabel223[[#This Row],[€ ex btw      ]]</f>
        <v>0</v>
      </c>
    </row>
    <row r="182" spans="2:9" x14ac:dyDescent="0.3">
      <c r="B182" s="39" t="s">
        <v>283</v>
      </c>
      <c r="C182" s="39" t="s">
        <v>280</v>
      </c>
      <c r="D182" s="40" t="s">
        <v>150</v>
      </c>
      <c r="E182" s="39" t="s">
        <v>447</v>
      </c>
      <c r="F182" s="41">
        <v>5</v>
      </c>
      <c r="G182" s="78"/>
      <c r="H182" s="43">
        <f>Tabel223[[#This Row],[Prijs in btw]]/1.21</f>
        <v>4.1322314049586781</v>
      </c>
      <c r="I182" s="42">
        <f>Tabel223[[#This Row],[Aantal]]*Tabel223[[#This Row],[€ ex btw      ]]</f>
        <v>0</v>
      </c>
    </row>
    <row r="183" spans="2:9" x14ac:dyDescent="0.3">
      <c r="B183" s="39" t="s">
        <v>284</v>
      </c>
      <c r="C183" s="39" t="s">
        <v>280</v>
      </c>
      <c r="D183" s="40" t="s">
        <v>150</v>
      </c>
      <c r="E183" s="39" t="s">
        <v>447</v>
      </c>
      <c r="F183" s="41">
        <v>5</v>
      </c>
      <c r="G183" s="78"/>
      <c r="H183" s="43">
        <f>Tabel223[[#This Row],[Prijs in btw]]/1.21</f>
        <v>4.1322314049586781</v>
      </c>
      <c r="I183" s="42">
        <f>Tabel223[[#This Row],[Aantal]]*Tabel223[[#This Row],[€ ex btw      ]]</f>
        <v>0</v>
      </c>
    </row>
    <row r="184" spans="2:9" x14ac:dyDescent="0.3">
      <c r="B184" s="39" t="s">
        <v>285</v>
      </c>
      <c r="C184" s="39" t="s">
        <v>280</v>
      </c>
      <c r="D184" s="40" t="s">
        <v>150</v>
      </c>
      <c r="E184" s="39" t="s">
        <v>447</v>
      </c>
      <c r="F184" s="41">
        <v>5</v>
      </c>
      <c r="G184" s="78"/>
      <c r="H184" s="43">
        <f>Tabel223[[#This Row],[Prijs in btw]]/1.21</f>
        <v>4.1322314049586781</v>
      </c>
      <c r="I184" s="42">
        <f>Tabel223[[#This Row],[Aantal]]*Tabel223[[#This Row],[€ ex btw      ]]</f>
        <v>0</v>
      </c>
    </row>
    <row r="185" spans="2:9" x14ac:dyDescent="0.3">
      <c r="B185" s="39" t="s">
        <v>286</v>
      </c>
      <c r="C185" s="39" t="s">
        <v>280</v>
      </c>
      <c r="D185" s="40" t="s">
        <v>150</v>
      </c>
      <c r="E185" s="39" t="s">
        <v>448</v>
      </c>
      <c r="F185" s="41">
        <v>5</v>
      </c>
      <c r="G185" s="78"/>
      <c r="H185" s="43">
        <f>Tabel223[[#This Row],[Prijs in btw]]/1.21</f>
        <v>4.1322314049586781</v>
      </c>
      <c r="I185" s="42">
        <f>Tabel223[[#This Row],[Aantal]]*Tabel223[[#This Row],[€ ex btw      ]]</f>
        <v>0</v>
      </c>
    </row>
    <row r="186" spans="2:9" x14ac:dyDescent="0.3">
      <c r="B186" s="39" t="s">
        <v>287</v>
      </c>
      <c r="C186" s="39" t="s">
        <v>280</v>
      </c>
      <c r="D186" s="40" t="s">
        <v>150</v>
      </c>
      <c r="E186" s="39" t="s">
        <v>447</v>
      </c>
      <c r="F186" s="41">
        <v>5</v>
      </c>
      <c r="G186" s="78"/>
      <c r="H186" s="43">
        <f>Tabel223[[#This Row],[Prijs in btw]]/1.21</f>
        <v>4.1322314049586781</v>
      </c>
      <c r="I186" s="42">
        <f>Tabel223[[#This Row],[Aantal]]*Tabel223[[#This Row],[€ ex btw      ]]</f>
        <v>0</v>
      </c>
    </row>
    <row r="187" spans="2:9" x14ac:dyDescent="0.3">
      <c r="B187" s="39" t="s">
        <v>288</v>
      </c>
      <c r="C187" s="39" t="s">
        <v>289</v>
      </c>
      <c r="D187" s="40" t="s">
        <v>150</v>
      </c>
      <c r="E187" s="39" t="s">
        <v>61</v>
      </c>
      <c r="F187" s="41">
        <v>27.5</v>
      </c>
      <c r="G187" s="78"/>
      <c r="H187" s="43">
        <f>Tabel223[[#This Row],[Prijs in btw]]/1.21</f>
        <v>22.727272727272727</v>
      </c>
      <c r="I187" s="42">
        <f>Tabel223[[#This Row],[Aantal]]*Tabel223[[#This Row],[€ ex btw      ]]</f>
        <v>0</v>
      </c>
    </row>
    <row r="188" spans="2:9" x14ac:dyDescent="0.3">
      <c r="B188" s="39" t="s">
        <v>290</v>
      </c>
      <c r="C188" s="39" t="s">
        <v>289</v>
      </c>
      <c r="D188" s="40" t="s">
        <v>150</v>
      </c>
      <c r="E188" s="39" t="s">
        <v>291</v>
      </c>
      <c r="F188" s="41">
        <v>27.5</v>
      </c>
      <c r="G188" s="78"/>
      <c r="H188" s="43">
        <f>Tabel223[[#This Row],[Prijs in btw]]/1.21</f>
        <v>22.727272727272727</v>
      </c>
      <c r="I188" s="42">
        <f>Tabel223[[#This Row],[Aantal]]*Tabel223[[#This Row],[€ ex btw      ]]</f>
        <v>0</v>
      </c>
    </row>
    <row r="189" spans="2:9" x14ac:dyDescent="0.3">
      <c r="B189" s="39" t="s">
        <v>483</v>
      </c>
      <c r="C189" s="39" t="s">
        <v>289</v>
      </c>
      <c r="D189" s="40" t="s">
        <v>484</v>
      </c>
      <c r="E189" s="39" t="s">
        <v>298</v>
      </c>
      <c r="F189" s="41">
        <v>22.5</v>
      </c>
      <c r="G189" s="78"/>
      <c r="H189" s="43">
        <f>Tabel223[[#This Row],[Prijs in btw]]/1.21</f>
        <v>18.595041322314049</v>
      </c>
      <c r="I189" s="42">
        <f>Tabel223[[#This Row],[Aantal]]*Tabel223[[#This Row],[€ ex btw      ]]</f>
        <v>0</v>
      </c>
    </row>
    <row r="190" spans="2:9" x14ac:dyDescent="0.3">
      <c r="B190" s="39" t="s">
        <v>292</v>
      </c>
      <c r="C190" s="39" t="s">
        <v>289</v>
      </c>
      <c r="D190" s="40" t="s">
        <v>150</v>
      </c>
      <c r="E190" s="39" t="s">
        <v>293</v>
      </c>
      <c r="F190" s="41">
        <v>27.5</v>
      </c>
      <c r="G190" s="78"/>
      <c r="H190" s="43">
        <f>Tabel223[[#This Row],[Prijs in btw]]/1.21</f>
        <v>22.727272727272727</v>
      </c>
      <c r="I190" s="42">
        <f>Tabel223[[#This Row],[Aantal]]*Tabel223[[#This Row],[€ ex btw      ]]</f>
        <v>0</v>
      </c>
    </row>
    <row r="191" spans="2:9" x14ac:dyDescent="0.3">
      <c r="B191" s="39" t="s">
        <v>294</v>
      </c>
      <c r="C191" s="39" t="s">
        <v>289</v>
      </c>
      <c r="D191" s="40" t="s">
        <v>150</v>
      </c>
      <c r="E191" s="39" t="s">
        <v>61</v>
      </c>
      <c r="F191" s="41">
        <v>27.5</v>
      </c>
      <c r="G191" s="78"/>
      <c r="H191" s="43">
        <f>Tabel223[[#This Row],[Prijs in btw]]/1.21</f>
        <v>22.727272727272727</v>
      </c>
      <c r="I191" s="42">
        <f>Tabel223[[#This Row],[Aantal]]*Tabel223[[#This Row],[€ ex btw      ]]</f>
        <v>0</v>
      </c>
    </row>
    <row r="192" spans="2:9" x14ac:dyDescent="0.3">
      <c r="B192" s="39" t="s">
        <v>295</v>
      </c>
      <c r="C192" s="39" t="s">
        <v>289</v>
      </c>
      <c r="D192" s="40" t="s">
        <v>150</v>
      </c>
      <c r="E192" s="39" t="s">
        <v>61</v>
      </c>
      <c r="F192" s="41">
        <v>27.5</v>
      </c>
      <c r="G192" s="78"/>
      <c r="H192" s="43">
        <f>Tabel223[[#This Row],[Prijs in btw]]/1.21</f>
        <v>22.727272727272727</v>
      </c>
      <c r="I192" s="42">
        <f>Tabel223[[#This Row],[Aantal]]*Tabel223[[#This Row],[€ ex btw      ]]</f>
        <v>0</v>
      </c>
    </row>
    <row r="193" spans="2:9" x14ac:dyDescent="0.3">
      <c r="B193" s="39" t="s">
        <v>296</v>
      </c>
      <c r="C193" s="39" t="s">
        <v>297</v>
      </c>
      <c r="D193" s="40" t="s">
        <v>130</v>
      </c>
      <c r="E193" s="39" t="s">
        <v>298</v>
      </c>
      <c r="F193" s="41">
        <v>17.5</v>
      </c>
      <c r="G193" s="78"/>
      <c r="H193" s="43">
        <f>Tabel223[[#This Row],[Prijs in btw]]/1.21</f>
        <v>14.462809917355372</v>
      </c>
      <c r="I193" s="42">
        <f>Tabel223[[#This Row],[Aantal]]*Tabel223[[#This Row],[€ ex btw      ]]</f>
        <v>0</v>
      </c>
    </row>
    <row r="194" spans="2:9" x14ac:dyDescent="0.3">
      <c r="B194" s="39" t="s">
        <v>299</v>
      </c>
      <c r="C194" s="39" t="s">
        <v>300</v>
      </c>
      <c r="D194" s="40" t="s">
        <v>150</v>
      </c>
      <c r="E194" s="39" t="s">
        <v>293</v>
      </c>
      <c r="F194" s="41">
        <v>27.5</v>
      </c>
      <c r="G194" s="78"/>
      <c r="H194" s="43">
        <f>Tabel223[[#This Row],[Prijs in btw]]/1.21</f>
        <v>22.727272727272727</v>
      </c>
      <c r="I194" s="42">
        <f>Tabel223[[#This Row],[Aantal]]*Tabel223[[#This Row],[€ ex btw      ]]</f>
        <v>0</v>
      </c>
    </row>
    <row r="195" spans="2:9" x14ac:dyDescent="0.3">
      <c r="B195" s="39" t="s">
        <v>301</v>
      </c>
      <c r="C195" s="39" t="s">
        <v>302</v>
      </c>
      <c r="D195" s="47" t="s">
        <v>150</v>
      </c>
      <c r="E195" s="39" t="s">
        <v>291</v>
      </c>
      <c r="F195" s="41">
        <v>27.5</v>
      </c>
      <c r="G195" s="78"/>
      <c r="H195" s="43">
        <f>Tabel223[[#This Row],[Prijs in btw]]/1.21</f>
        <v>22.727272727272727</v>
      </c>
      <c r="I195" s="42">
        <f>Tabel223[[#This Row],[Aantal]]*Tabel223[[#This Row],[€ ex btw      ]]</f>
        <v>0</v>
      </c>
    </row>
    <row r="196" spans="2:9" x14ac:dyDescent="0.3">
      <c r="B196" s="39" t="s">
        <v>303</v>
      </c>
      <c r="C196" s="39" t="s">
        <v>304</v>
      </c>
      <c r="D196" s="47" t="s">
        <v>150</v>
      </c>
      <c r="E196" s="39" t="s">
        <v>291</v>
      </c>
      <c r="F196" s="41">
        <v>27.5</v>
      </c>
      <c r="G196" s="78"/>
      <c r="H196" s="43">
        <f>Tabel223[[#This Row],[Prijs in btw]]/1.21</f>
        <v>22.727272727272727</v>
      </c>
      <c r="I196" s="42">
        <f>Tabel223[[#This Row],[Aantal]]*Tabel223[[#This Row],[€ ex btw      ]]</f>
        <v>0</v>
      </c>
    </row>
    <row r="197" spans="2:9" x14ac:dyDescent="0.3">
      <c r="B197" s="39" t="s">
        <v>305</v>
      </c>
      <c r="C197" s="39" t="s">
        <v>297</v>
      </c>
      <c r="D197" s="40" t="s">
        <v>306</v>
      </c>
      <c r="E197" s="39" t="s">
        <v>61</v>
      </c>
      <c r="F197" s="41">
        <v>22</v>
      </c>
      <c r="G197" s="78"/>
      <c r="H197" s="43">
        <f>Tabel223[[#This Row],[Prijs in btw]]/1.21</f>
        <v>18.181818181818183</v>
      </c>
      <c r="I197" s="42">
        <f>Tabel223[[#This Row],[Aantal]]*Tabel223[[#This Row],[€ ex btw      ]]</f>
        <v>0</v>
      </c>
    </row>
    <row r="198" spans="2:9" x14ac:dyDescent="0.3">
      <c r="B198" s="39" t="s">
        <v>307</v>
      </c>
      <c r="C198" s="45" t="s">
        <v>308</v>
      </c>
      <c r="D198" s="47" t="s">
        <v>67</v>
      </c>
      <c r="E198" s="39" t="s">
        <v>61</v>
      </c>
      <c r="F198" s="41">
        <v>22</v>
      </c>
      <c r="G198" s="78"/>
      <c r="H198" s="43">
        <f>Tabel223[[#This Row],[Prijs in btw]]/1.21</f>
        <v>18.181818181818183</v>
      </c>
      <c r="I198" s="43">
        <f>Tabel223[[#This Row],[Aantal]]*Tabel223[[#This Row],[€ ex btw      ]]</f>
        <v>0</v>
      </c>
    </row>
    <row r="199" spans="2:9" x14ac:dyDescent="0.3">
      <c r="B199" s="73" t="s">
        <v>480</v>
      </c>
      <c r="C199" s="45" t="s">
        <v>481</v>
      </c>
      <c r="D199" s="47" t="s">
        <v>113</v>
      </c>
      <c r="E199" s="74" t="s">
        <v>482</v>
      </c>
      <c r="F199" s="41">
        <v>17.5</v>
      </c>
      <c r="G199" s="78"/>
      <c r="H199" s="43">
        <f>Tabel223[[#This Row],[Prijs in btw]]/1.21</f>
        <v>14.462809917355372</v>
      </c>
      <c r="I199" s="43">
        <f>Tabel223[[#This Row],[Aantal]]*Tabel223[[#This Row],[€ ex btw      ]]</f>
        <v>0</v>
      </c>
    </row>
    <row r="200" spans="2:9" x14ac:dyDescent="0.3">
      <c r="B200" s="39" t="s">
        <v>309</v>
      </c>
      <c r="C200" s="45" t="s">
        <v>310</v>
      </c>
      <c r="D200" s="47" t="s">
        <v>311</v>
      </c>
      <c r="E200" s="39" t="s">
        <v>172</v>
      </c>
      <c r="F200" s="41">
        <v>17.5</v>
      </c>
      <c r="G200" s="78"/>
      <c r="H200" s="43">
        <f>Tabel223[[#This Row],[Prijs in btw]]/1.21</f>
        <v>14.462809917355372</v>
      </c>
      <c r="I200" s="42">
        <f>Tabel223[[#This Row],[Aantal]]*Tabel223[[#This Row],[€ ex btw      ]]</f>
        <v>0</v>
      </c>
    </row>
    <row r="201" spans="2:9" ht="28.8" x14ac:dyDescent="0.3">
      <c r="B201" s="39" t="s">
        <v>312</v>
      </c>
      <c r="C201" s="45" t="s">
        <v>313</v>
      </c>
      <c r="D201" s="47" t="s">
        <v>314</v>
      </c>
      <c r="E201" s="39" t="s">
        <v>172</v>
      </c>
      <c r="F201" s="41">
        <v>22</v>
      </c>
      <c r="G201" s="78"/>
      <c r="H201" s="43">
        <f>Tabel223[[#This Row],[Prijs in btw]]/1.21</f>
        <v>18.181818181818183</v>
      </c>
      <c r="I201" s="42">
        <f>Tabel223[[#This Row],[Aantal]]*Tabel223[[#This Row],[€ ex btw      ]]</f>
        <v>0</v>
      </c>
    </row>
    <row r="202" spans="2:9" x14ac:dyDescent="0.3">
      <c r="B202" s="39" t="s">
        <v>315</v>
      </c>
      <c r="C202" s="45" t="s">
        <v>316</v>
      </c>
      <c r="D202" s="40" t="s">
        <v>317</v>
      </c>
      <c r="E202" s="39" t="s">
        <v>172</v>
      </c>
      <c r="F202" s="41">
        <v>22</v>
      </c>
      <c r="G202" s="78"/>
      <c r="H202" s="43">
        <f>Tabel223[[#This Row],[Prijs in btw]]/1.21</f>
        <v>18.181818181818183</v>
      </c>
      <c r="I202" s="42">
        <f>Tabel223[[#This Row],[Aantal]]*Tabel223[[#This Row],[€ ex btw      ]]</f>
        <v>0</v>
      </c>
    </row>
    <row r="203" spans="2:9" x14ac:dyDescent="0.3">
      <c r="B203" s="39" t="s">
        <v>318</v>
      </c>
      <c r="C203" s="39" t="s">
        <v>319</v>
      </c>
      <c r="D203" s="40" t="s">
        <v>44</v>
      </c>
      <c r="E203" s="39" t="s">
        <v>320</v>
      </c>
      <c r="F203" s="41">
        <v>22</v>
      </c>
      <c r="G203" s="78"/>
      <c r="H203" s="43">
        <f>Tabel223[[#This Row],[Prijs in btw]]/1.21</f>
        <v>18.181818181818183</v>
      </c>
      <c r="I203" s="42">
        <f>Tabel223[[#This Row],[Aantal]]*Tabel223[[#This Row],[€ ex btw      ]]</f>
        <v>0</v>
      </c>
    </row>
    <row r="204" spans="2:9" x14ac:dyDescent="0.3">
      <c r="B204" s="39" t="s">
        <v>451</v>
      </c>
      <c r="C204" s="39" t="s">
        <v>319</v>
      </c>
      <c r="D204" s="40" t="s">
        <v>44</v>
      </c>
      <c r="E204" s="39" t="s">
        <v>320</v>
      </c>
      <c r="F204" s="41">
        <v>22</v>
      </c>
      <c r="G204" s="78"/>
      <c r="H204" s="43">
        <f>Tabel223[[#This Row],[Prijs in btw]]/1.21</f>
        <v>18.181818181818183</v>
      </c>
      <c r="I204" s="42">
        <f>Tabel223[[#This Row],[Aantal]]*Tabel223[[#This Row],[€ ex btw      ]]</f>
        <v>0</v>
      </c>
    </row>
    <row r="205" spans="2:9" x14ac:dyDescent="0.3">
      <c r="B205" s="39" t="s">
        <v>321</v>
      </c>
      <c r="C205" s="39" t="s">
        <v>319</v>
      </c>
      <c r="D205" s="40" t="s">
        <v>44</v>
      </c>
      <c r="E205" s="39" t="s">
        <v>320</v>
      </c>
      <c r="F205" s="41">
        <v>22</v>
      </c>
      <c r="G205" s="78"/>
      <c r="H205" s="43">
        <f>Tabel223[[#This Row],[Prijs in btw]]/1.21</f>
        <v>18.181818181818183</v>
      </c>
      <c r="I205" s="42">
        <f>Tabel223[[#This Row],[Aantal]]*Tabel223[[#This Row],[€ ex btw      ]]</f>
        <v>0</v>
      </c>
    </row>
    <row r="206" spans="2:9" x14ac:dyDescent="0.3">
      <c r="B206" s="94" t="s">
        <v>322</v>
      </c>
      <c r="C206" s="39" t="s">
        <v>319</v>
      </c>
      <c r="D206" s="40" t="s">
        <v>44</v>
      </c>
      <c r="E206" s="39" t="s">
        <v>320</v>
      </c>
      <c r="F206" s="41">
        <v>22</v>
      </c>
      <c r="G206" s="78"/>
      <c r="H206" s="43">
        <f>Tabel223[[#This Row],[Prijs in btw]]/1.21</f>
        <v>18.181818181818183</v>
      </c>
      <c r="I206" s="75">
        <f>Tabel223[[#This Row],[Aantal]]*Tabel223[[#This Row],[€ ex btw      ]]</f>
        <v>0</v>
      </c>
    </row>
    <row r="207" spans="2:9" x14ac:dyDescent="0.3">
      <c r="B207" s="39" t="s">
        <v>323</v>
      </c>
      <c r="C207" s="39" t="s">
        <v>319</v>
      </c>
      <c r="D207" s="40" t="s">
        <v>44</v>
      </c>
      <c r="E207" s="39" t="s">
        <v>320</v>
      </c>
      <c r="F207" s="41">
        <v>22</v>
      </c>
      <c r="G207" s="78"/>
      <c r="H207" s="43">
        <f>Tabel223[[#This Row],[Prijs in btw]]/1.21</f>
        <v>18.181818181818183</v>
      </c>
      <c r="I207" s="42">
        <f>Tabel223[[#This Row],[Aantal]]*Tabel223[[#This Row],[€ ex btw      ]]</f>
        <v>0</v>
      </c>
    </row>
    <row r="208" spans="2:9" x14ac:dyDescent="0.3">
      <c r="B208" s="39" t="s">
        <v>324</v>
      </c>
      <c r="C208" s="39" t="s">
        <v>319</v>
      </c>
      <c r="D208" s="40" t="s">
        <v>44</v>
      </c>
      <c r="E208" s="39" t="s">
        <v>320</v>
      </c>
      <c r="F208" s="41">
        <v>22</v>
      </c>
      <c r="G208" s="78"/>
      <c r="H208" s="43">
        <f>Tabel223[[#This Row],[Prijs in btw]]/1.21</f>
        <v>18.181818181818183</v>
      </c>
      <c r="I208" s="42">
        <f>Tabel223[[#This Row],[Aantal]]*Tabel223[[#This Row],[€ ex btw      ]]</f>
        <v>0</v>
      </c>
    </row>
    <row r="209" spans="2:9" x14ac:dyDescent="0.3">
      <c r="B209" s="39" t="s">
        <v>325</v>
      </c>
      <c r="C209" s="39" t="s">
        <v>319</v>
      </c>
      <c r="D209" s="40" t="s">
        <v>44</v>
      </c>
      <c r="E209" s="39" t="s">
        <v>320</v>
      </c>
      <c r="F209" s="41">
        <v>22</v>
      </c>
      <c r="G209" s="78"/>
      <c r="H209" s="43">
        <f>Tabel223[[#This Row],[Prijs in btw]]/1.21</f>
        <v>18.181818181818183</v>
      </c>
      <c r="I209" s="42">
        <f>Tabel223[[#This Row],[Aantal]]*Tabel223[[#This Row],[€ ex btw      ]]</f>
        <v>0</v>
      </c>
    </row>
    <row r="210" spans="2:9" x14ac:dyDescent="0.3">
      <c r="B210" s="39" t="s">
        <v>326</v>
      </c>
      <c r="C210" s="39" t="s">
        <v>319</v>
      </c>
      <c r="D210" s="40" t="s">
        <v>183</v>
      </c>
      <c r="E210" s="39" t="s">
        <v>320</v>
      </c>
      <c r="F210" s="41">
        <v>22</v>
      </c>
      <c r="G210" s="78"/>
      <c r="H210" s="43">
        <f>Tabel223[[#This Row],[Prijs in btw]]/1.21</f>
        <v>18.181818181818183</v>
      </c>
      <c r="I210" s="42">
        <f>Tabel223[[#This Row],[Aantal]]*Tabel223[[#This Row],[€ ex btw      ]]</f>
        <v>0</v>
      </c>
    </row>
    <row r="211" spans="2:9" x14ac:dyDescent="0.3">
      <c r="B211" s="39" t="s">
        <v>327</v>
      </c>
      <c r="C211" s="39" t="s">
        <v>328</v>
      </c>
      <c r="D211" s="40" t="s">
        <v>8</v>
      </c>
      <c r="E211" s="39" t="s">
        <v>11</v>
      </c>
      <c r="F211" s="41">
        <v>17.5</v>
      </c>
      <c r="G211" s="78"/>
      <c r="H211" s="43">
        <f>Tabel223[[#This Row],[Prijs in btw]]/1.21</f>
        <v>14.462809917355372</v>
      </c>
      <c r="I211" s="42">
        <f>Tabel223[[#This Row],[Aantal]]*Tabel223[[#This Row],[€ ex btw      ]]</f>
        <v>0</v>
      </c>
    </row>
    <row r="212" spans="2:9" x14ac:dyDescent="0.3">
      <c r="B212" s="39" t="s">
        <v>329</v>
      </c>
      <c r="C212" s="39" t="s">
        <v>330</v>
      </c>
      <c r="D212" s="40" t="s">
        <v>8</v>
      </c>
      <c r="E212" s="39" t="s">
        <v>331</v>
      </c>
      <c r="F212" s="41">
        <v>7.5</v>
      </c>
      <c r="G212" s="78"/>
      <c r="H212" s="43">
        <f>Tabel223[[#This Row],[Prijs in btw]]/1.21</f>
        <v>6.1983471074380168</v>
      </c>
      <c r="I212" s="42">
        <f>Tabel223[[#This Row],[Aantal]]*Tabel223[[#This Row],[€ ex btw      ]]</f>
        <v>0</v>
      </c>
    </row>
    <row r="213" spans="2:9" x14ac:dyDescent="0.3">
      <c r="B213" s="39" t="s">
        <v>332</v>
      </c>
      <c r="C213" s="39" t="s">
        <v>330</v>
      </c>
      <c r="D213" s="40" t="s">
        <v>8</v>
      </c>
      <c r="E213" s="39" t="s">
        <v>331</v>
      </c>
      <c r="F213" s="41">
        <v>7.5</v>
      </c>
      <c r="G213" s="78"/>
      <c r="H213" s="43">
        <f>Tabel223[[#This Row],[Prijs in btw]]/1.21</f>
        <v>6.1983471074380168</v>
      </c>
      <c r="I213" s="42">
        <f>Tabel223[[#This Row],[Aantal]]*Tabel223[[#This Row],[€ ex btw      ]]</f>
        <v>0</v>
      </c>
    </row>
    <row r="214" spans="2:9" x14ac:dyDescent="0.3">
      <c r="B214" s="39" t="s">
        <v>333</v>
      </c>
      <c r="C214" s="39" t="s">
        <v>330</v>
      </c>
      <c r="D214" s="40" t="s">
        <v>8</v>
      </c>
      <c r="E214" s="39" t="s">
        <v>331</v>
      </c>
      <c r="F214" s="41">
        <v>7.5</v>
      </c>
      <c r="G214" s="78"/>
      <c r="H214" s="43">
        <f>Tabel223[[#This Row],[Prijs in btw]]/1.21</f>
        <v>6.1983471074380168</v>
      </c>
      <c r="I214" s="42">
        <f>Tabel223[[#This Row],[Aantal]]*Tabel223[[#This Row],[€ ex btw      ]]</f>
        <v>0</v>
      </c>
    </row>
    <row r="215" spans="2:9" x14ac:dyDescent="0.3">
      <c r="B215" s="39" t="s">
        <v>334</v>
      </c>
      <c r="C215" s="39" t="s">
        <v>24</v>
      </c>
      <c r="D215" s="40" t="s">
        <v>33</v>
      </c>
      <c r="E215" s="39" t="s">
        <v>331</v>
      </c>
      <c r="F215" s="41">
        <v>7.5</v>
      </c>
      <c r="G215" s="78"/>
      <c r="H215" s="43">
        <f>Tabel223[[#This Row],[Prijs in btw]]/1.21</f>
        <v>6.1983471074380168</v>
      </c>
      <c r="I215" s="42">
        <f>Tabel223[[#This Row],[Aantal]]*Tabel223[[#This Row],[€ ex btw      ]]</f>
        <v>0</v>
      </c>
    </row>
    <row r="216" spans="2:9" x14ac:dyDescent="0.3">
      <c r="B216" s="39" t="s">
        <v>13</v>
      </c>
      <c r="C216" s="39" t="s">
        <v>24</v>
      </c>
      <c r="D216" s="40" t="s">
        <v>33</v>
      </c>
      <c r="E216" s="39" t="s">
        <v>331</v>
      </c>
      <c r="F216" s="41">
        <v>7.5</v>
      </c>
      <c r="G216" s="78"/>
      <c r="H216" s="43">
        <f>Tabel223[[#This Row],[Prijs in btw]]/1.21</f>
        <v>6.1983471074380168</v>
      </c>
      <c r="I216" s="42">
        <f>Tabel223[[#This Row],[Aantal]]*Tabel223[[#This Row],[€ ex btw      ]]</f>
        <v>0</v>
      </c>
    </row>
    <row r="217" spans="2:9" x14ac:dyDescent="0.3">
      <c r="B217" s="39" t="s">
        <v>335</v>
      </c>
      <c r="C217" s="39" t="s">
        <v>336</v>
      </c>
      <c r="D217" s="40" t="s">
        <v>8</v>
      </c>
      <c r="E217" s="39" t="s">
        <v>337</v>
      </c>
      <c r="F217" s="41">
        <v>6</v>
      </c>
      <c r="G217" s="78"/>
      <c r="H217" s="43">
        <f>Tabel223[[#This Row],[Prijs in btw]]/1.21</f>
        <v>4.9586776859504136</v>
      </c>
      <c r="I217" s="43">
        <f>Tabel223[[#This Row],[Aantal]]*Tabel223[[#This Row],[€ ex btw      ]]</f>
        <v>0</v>
      </c>
    </row>
    <row r="218" spans="2:9" x14ac:dyDescent="0.3">
      <c r="B218" s="39" t="s">
        <v>14</v>
      </c>
      <c r="C218" s="39" t="s">
        <v>25</v>
      </c>
      <c r="D218" s="40" t="s">
        <v>8</v>
      </c>
      <c r="E218" s="39" t="s">
        <v>331</v>
      </c>
      <c r="F218" s="41">
        <v>7.5</v>
      </c>
      <c r="G218" s="78"/>
      <c r="H218" s="43">
        <f>Tabel223[[#This Row],[Prijs in btw]]/1.21</f>
        <v>6.1983471074380168</v>
      </c>
      <c r="I218" s="43">
        <f>Tabel223[[#This Row],[Aantal]]*Tabel223[[#This Row],[€ ex btw      ]]</f>
        <v>0</v>
      </c>
    </row>
    <row r="219" spans="2:9" x14ac:dyDescent="0.3">
      <c r="B219" s="89" t="s">
        <v>15</v>
      </c>
      <c r="C219" s="89" t="s">
        <v>36</v>
      </c>
      <c r="D219" s="90" t="s">
        <v>8</v>
      </c>
      <c r="E219" s="89" t="s">
        <v>437</v>
      </c>
      <c r="F219" s="91">
        <v>5</v>
      </c>
      <c r="G219" s="97"/>
      <c r="H219" s="92">
        <f>Tabel223[[#This Row],[Prijs in btw]]/1.21</f>
        <v>4.1322314049586781</v>
      </c>
      <c r="I219" s="93">
        <f>Tabel223[[#This Row],[Aantal]]*Tabel223[[#This Row],[€ ex btw      ]]</f>
        <v>0</v>
      </c>
    </row>
    <row r="220" spans="2:9" x14ac:dyDescent="0.3">
      <c r="B220" s="39" t="s">
        <v>338</v>
      </c>
      <c r="C220" s="39" t="s">
        <v>433</v>
      </c>
      <c r="D220" s="40" t="s">
        <v>74</v>
      </c>
      <c r="E220" s="39" t="s">
        <v>11</v>
      </c>
      <c r="F220" s="41">
        <v>5</v>
      </c>
      <c r="G220" s="78"/>
      <c r="H220" s="43">
        <f>Tabel223[[#This Row],[Prijs in btw]]/1.21</f>
        <v>4.1322314049586781</v>
      </c>
      <c r="I220" s="42">
        <f>Tabel223[[#This Row],[Aantal]]*Tabel223[[#This Row],[€ ex btw      ]]</f>
        <v>0</v>
      </c>
    </row>
    <row r="221" spans="2:9" x14ac:dyDescent="0.3">
      <c r="B221" s="39" t="s">
        <v>339</v>
      </c>
      <c r="C221" s="39" t="s">
        <v>434</v>
      </c>
      <c r="D221" s="40" t="s">
        <v>74</v>
      </c>
      <c r="E221" s="39" t="s">
        <v>11</v>
      </c>
      <c r="F221" s="41">
        <v>6</v>
      </c>
      <c r="G221" s="78"/>
      <c r="H221" s="43">
        <f>Tabel223[[#This Row],[Prijs in btw]]/1.21</f>
        <v>4.9586776859504136</v>
      </c>
      <c r="I221" s="42">
        <f>Tabel223[[#This Row],[Aantal]]*Tabel223[[#This Row],[€ ex btw      ]]</f>
        <v>0</v>
      </c>
    </row>
    <row r="222" spans="2:9" x14ac:dyDescent="0.3">
      <c r="B222" s="39" t="s">
        <v>16</v>
      </c>
      <c r="C222" s="39" t="s">
        <v>29</v>
      </c>
      <c r="D222" s="40" t="s">
        <v>150</v>
      </c>
      <c r="E222" s="39" t="s">
        <v>331</v>
      </c>
      <c r="F222" s="41">
        <v>9</v>
      </c>
      <c r="G222" s="78"/>
      <c r="H222" s="43">
        <f>Tabel223[[#This Row],[Prijs in btw]]/1.21</f>
        <v>7.4380165289256199</v>
      </c>
      <c r="I222" s="42">
        <f>Tabel223[[#This Row],[Aantal]]*Tabel223[[#This Row],[€ ex btw      ]]</f>
        <v>0</v>
      </c>
    </row>
    <row r="223" spans="2:9" x14ac:dyDescent="0.3">
      <c r="B223" s="39" t="s">
        <v>30</v>
      </c>
      <c r="C223" s="39" t="s">
        <v>29</v>
      </c>
      <c r="D223" s="40" t="s">
        <v>150</v>
      </c>
      <c r="E223" s="39" t="s">
        <v>331</v>
      </c>
      <c r="F223" s="41">
        <v>9</v>
      </c>
      <c r="G223" s="78"/>
      <c r="H223" s="43">
        <f>Tabel223[[#This Row],[Prijs in btw]]/1.21</f>
        <v>7.4380165289256199</v>
      </c>
      <c r="I223" s="42">
        <f>Tabel223[[#This Row],[Aantal]]*Tabel223[[#This Row],[€ ex btw      ]]</f>
        <v>0</v>
      </c>
    </row>
    <row r="224" spans="2:9" x14ac:dyDescent="0.3">
      <c r="B224" s="39" t="s">
        <v>340</v>
      </c>
      <c r="C224" s="39" t="s">
        <v>341</v>
      </c>
      <c r="D224" s="40" t="s">
        <v>7</v>
      </c>
      <c r="E224" s="39" t="s">
        <v>11</v>
      </c>
      <c r="F224" s="41">
        <v>6</v>
      </c>
      <c r="G224" s="78"/>
      <c r="H224" s="43">
        <f>Tabel223[[#This Row],[Prijs in btw]]/1.21</f>
        <v>4.9586776859504136</v>
      </c>
      <c r="I224" s="42">
        <f>Tabel223[[#This Row],[Aantal]]*Tabel223[[#This Row],[€ ex btw      ]]</f>
        <v>0</v>
      </c>
    </row>
    <row r="225" spans="2:9" x14ac:dyDescent="0.3">
      <c r="B225" s="39" t="s">
        <v>342</v>
      </c>
      <c r="C225" s="39" t="s">
        <v>343</v>
      </c>
      <c r="D225" s="40" t="s">
        <v>7</v>
      </c>
      <c r="E225" s="39" t="s">
        <v>11</v>
      </c>
      <c r="F225" s="41">
        <v>6</v>
      </c>
      <c r="G225" s="78"/>
      <c r="H225" s="43">
        <f>Tabel223[[#This Row],[Prijs in btw]]/1.21</f>
        <v>4.9586776859504136</v>
      </c>
      <c r="I225" s="43">
        <f>Tabel223[[#This Row],[Aantal]]*Tabel223[[#This Row],[€ ex btw      ]]</f>
        <v>0</v>
      </c>
    </row>
    <row r="226" spans="2:9" x14ac:dyDescent="0.3">
      <c r="B226" s="39" t="s">
        <v>348</v>
      </c>
      <c r="C226" s="39" t="s">
        <v>347</v>
      </c>
      <c r="D226" s="40" t="s">
        <v>7</v>
      </c>
      <c r="E226" s="39" t="s">
        <v>11</v>
      </c>
      <c r="F226" s="41">
        <v>6</v>
      </c>
      <c r="G226" s="78"/>
      <c r="H226" s="43">
        <f>Tabel223[[#This Row],[Prijs in btw]]/1.21</f>
        <v>4.9586776859504136</v>
      </c>
      <c r="I226" s="42">
        <f>Tabel223[[#This Row],[Aantal]]*Tabel223[[#This Row],[€ ex btw      ]]</f>
        <v>0</v>
      </c>
    </row>
    <row r="227" spans="2:9" x14ac:dyDescent="0.3">
      <c r="B227" s="39" t="s">
        <v>344</v>
      </c>
      <c r="C227" s="39" t="s">
        <v>345</v>
      </c>
      <c r="D227" s="40" t="s">
        <v>7</v>
      </c>
      <c r="E227" s="39" t="s">
        <v>11</v>
      </c>
      <c r="F227" s="41">
        <v>6</v>
      </c>
      <c r="G227" s="78"/>
      <c r="H227" s="43">
        <f>Tabel223[[#This Row],[Prijs in btw]]/1.21</f>
        <v>4.9586776859504136</v>
      </c>
      <c r="I227" s="42">
        <f>Tabel223[[#This Row],[Aantal]]*Tabel223[[#This Row],[€ ex btw      ]]</f>
        <v>0</v>
      </c>
    </row>
    <row r="228" spans="2:9" x14ac:dyDescent="0.3">
      <c r="B228" s="39" t="s">
        <v>346</v>
      </c>
      <c r="C228" s="39" t="s">
        <v>347</v>
      </c>
      <c r="D228" s="40" t="s">
        <v>7</v>
      </c>
      <c r="E228" s="39" t="s">
        <v>11</v>
      </c>
      <c r="F228" s="41">
        <v>6</v>
      </c>
      <c r="G228" s="78"/>
      <c r="H228" s="43">
        <f>Tabel223[[#This Row],[Prijs in btw]]/1.21</f>
        <v>4.9586776859504136</v>
      </c>
      <c r="I228" s="43">
        <f>Tabel223[[#This Row],[Aantal]]*Tabel223[[#This Row],[€ ex btw      ]]</f>
        <v>0</v>
      </c>
    </row>
    <row r="229" spans="2:9" x14ac:dyDescent="0.3">
      <c r="B229" s="39" t="s">
        <v>349</v>
      </c>
      <c r="C229" s="39" t="s">
        <v>350</v>
      </c>
      <c r="D229" s="40" t="s">
        <v>7</v>
      </c>
      <c r="E229" s="39" t="s">
        <v>11</v>
      </c>
      <c r="F229" s="41">
        <v>6</v>
      </c>
      <c r="G229" s="78"/>
      <c r="H229" s="43">
        <f>Tabel223[[#This Row],[Prijs in btw]]/1.21</f>
        <v>4.9586776859504136</v>
      </c>
      <c r="I229" s="43">
        <f>Tabel223[[#This Row],[Aantal]]*Tabel223[[#This Row],[€ ex btw      ]]</f>
        <v>0</v>
      </c>
    </row>
    <row r="230" spans="2:9" x14ac:dyDescent="0.3">
      <c r="B230" s="39" t="s">
        <v>351</v>
      </c>
      <c r="C230" s="39" t="s">
        <v>352</v>
      </c>
      <c r="D230" s="40" t="s">
        <v>74</v>
      </c>
      <c r="E230" s="39" t="s">
        <v>11</v>
      </c>
      <c r="F230" s="41">
        <v>6</v>
      </c>
      <c r="G230" s="78"/>
      <c r="H230" s="43">
        <f>Tabel223[[#This Row],[Prijs in btw]]/1.21</f>
        <v>4.9586776859504136</v>
      </c>
      <c r="I230" s="42">
        <f>Tabel223[[#This Row],[Aantal]]*Tabel223[[#This Row],[€ ex btw      ]]</f>
        <v>0</v>
      </c>
    </row>
    <row r="231" spans="2:9" x14ac:dyDescent="0.3">
      <c r="B231" s="39" t="s">
        <v>353</v>
      </c>
      <c r="C231" s="39" t="s">
        <v>354</v>
      </c>
      <c r="D231" s="40" t="s">
        <v>355</v>
      </c>
      <c r="E231" s="39" t="s">
        <v>447</v>
      </c>
      <c r="F231" s="41">
        <v>5</v>
      </c>
      <c r="G231" s="78"/>
      <c r="H231" s="43">
        <f>Tabel223[[#This Row],[Prijs in btw]]/1.21</f>
        <v>4.1322314049586781</v>
      </c>
      <c r="I231" s="42">
        <f>Tabel223[[#This Row],[Aantal]]*Tabel223[[#This Row],[€ ex btw      ]]</f>
        <v>0</v>
      </c>
    </row>
    <row r="232" spans="2:9" x14ac:dyDescent="0.3">
      <c r="B232" s="39" t="s">
        <v>356</v>
      </c>
      <c r="C232" s="39" t="s">
        <v>357</v>
      </c>
      <c r="D232" s="40" t="s">
        <v>355</v>
      </c>
      <c r="E232" s="39" t="s">
        <v>447</v>
      </c>
      <c r="F232" s="41">
        <v>5</v>
      </c>
      <c r="G232" s="78"/>
      <c r="H232" s="43">
        <f>Tabel223[[#This Row],[Prijs in btw]]/1.21</f>
        <v>4.1322314049586781</v>
      </c>
      <c r="I232" s="42">
        <f>Tabel223[[#This Row],[Aantal]]*Tabel223[[#This Row],[€ ex btw      ]]</f>
        <v>0</v>
      </c>
    </row>
    <row r="233" spans="2:9" x14ac:dyDescent="0.3">
      <c r="B233" s="39" t="s">
        <v>358</v>
      </c>
      <c r="C233" s="39" t="s">
        <v>357</v>
      </c>
      <c r="D233" s="40" t="s">
        <v>355</v>
      </c>
      <c r="E233" s="39" t="s">
        <v>447</v>
      </c>
      <c r="F233" s="41">
        <v>5</v>
      </c>
      <c r="G233" s="78"/>
      <c r="H233" s="43">
        <f>Tabel223[[#This Row],[Prijs in btw]]/1.21</f>
        <v>4.1322314049586781</v>
      </c>
      <c r="I233" s="42">
        <f>Tabel223[[#This Row],[Aantal]]*Tabel223[[#This Row],[€ ex btw      ]]</f>
        <v>0</v>
      </c>
    </row>
    <row r="234" spans="2:9" x14ac:dyDescent="0.3">
      <c r="B234" s="39" t="s">
        <v>359</v>
      </c>
      <c r="C234" s="45" t="s">
        <v>360</v>
      </c>
      <c r="D234" s="40" t="s">
        <v>355</v>
      </c>
      <c r="E234" s="39" t="s">
        <v>447</v>
      </c>
      <c r="F234" s="41">
        <v>5</v>
      </c>
      <c r="G234" s="78"/>
      <c r="H234" s="43">
        <f>Tabel223[[#This Row],[Prijs in btw]]/1.21</f>
        <v>4.1322314049586781</v>
      </c>
      <c r="I234" s="42">
        <f>Tabel223[[#This Row],[Aantal]]*Tabel223[[#This Row],[€ ex btw      ]]</f>
        <v>0</v>
      </c>
    </row>
    <row r="235" spans="2:9" x14ac:dyDescent="0.3">
      <c r="B235" s="39" t="s">
        <v>361</v>
      </c>
      <c r="C235" s="39" t="s">
        <v>357</v>
      </c>
      <c r="D235" s="40" t="s">
        <v>355</v>
      </c>
      <c r="E235" s="39" t="s">
        <v>447</v>
      </c>
      <c r="F235" s="41">
        <v>5</v>
      </c>
      <c r="G235" s="78"/>
      <c r="H235" s="43">
        <f>Tabel223[[#This Row],[Prijs in btw]]/1.21</f>
        <v>4.1322314049586781</v>
      </c>
      <c r="I235" s="42">
        <f>Tabel223[[#This Row],[Aantal]]*Tabel223[[#This Row],[€ ex btw      ]]</f>
        <v>0</v>
      </c>
    </row>
    <row r="236" spans="2:9" x14ac:dyDescent="0.3">
      <c r="B236" s="39" t="s">
        <v>362</v>
      </c>
      <c r="C236" s="39" t="s">
        <v>363</v>
      </c>
      <c r="D236" s="40" t="s">
        <v>74</v>
      </c>
      <c r="E236" s="39" t="s">
        <v>364</v>
      </c>
      <c r="F236" s="41">
        <v>4</v>
      </c>
      <c r="G236" s="78"/>
      <c r="H236" s="43">
        <f>Tabel223[[#This Row],[Prijs in btw]]/1.21</f>
        <v>3.3057851239669422</v>
      </c>
      <c r="I236" s="42">
        <f>Tabel223[[#This Row],[Aantal]]*Tabel223[[#This Row],[€ ex btw      ]]</f>
        <v>0</v>
      </c>
    </row>
    <row r="237" spans="2:9" x14ac:dyDescent="0.3">
      <c r="B237" s="39" t="s">
        <v>362</v>
      </c>
      <c r="C237" s="39" t="s">
        <v>363</v>
      </c>
      <c r="D237" s="40" t="s">
        <v>74</v>
      </c>
      <c r="E237" s="39" t="s">
        <v>365</v>
      </c>
      <c r="F237" s="41">
        <v>4</v>
      </c>
      <c r="G237" s="78"/>
      <c r="H237" s="43">
        <f>Tabel223[[#This Row],[Prijs in btw]]/1.21</f>
        <v>3.3057851239669422</v>
      </c>
      <c r="I237" s="42">
        <f>Tabel223[[#This Row],[Aantal]]*Tabel223[[#This Row],[€ ex btw      ]]</f>
        <v>0</v>
      </c>
    </row>
    <row r="238" spans="2:9" x14ac:dyDescent="0.3">
      <c r="B238" s="39" t="s">
        <v>366</v>
      </c>
      <c r="C238" s="39" t="s">
        <v>363</v>
      </c>
      <c r="D238" s="40" t="s">
        <v>74</v>
      </c>
      <c r="E238" s="39" t="s">
        <v>364</v>
      </c>
      <c r="F238" s="41">
        <v>4</v>
      </c>
      <c r="G238" s="78"/>
      <c r="H238" s="43">
        <f>Tabel223[[#This Row],[Prijs in btw]]/1.21</f>
        <v>3.3057851239669422</v>
      </c>
      <c r="I238" s="42">
        <f>Tabel223[[#This Row],[Aantal]]*Tabel223[[#This Row],[€ ex btw      ]]</f>
        <v>0</v>
      </c>
    </row>
    <row r="239" spans="2:9" x14ac:dyDescent="0.3">
      <c r="B239" s="73" t="s">
        <v>366</v>
      </c>
      <c r="C239" s="39" t="s">
        <v>363</v>
      </c>
      <c r="D239" s="40" t="s">
        <v>74</v>
      </c>
      <c r="E239" s="39" t="s">
        <v>365</v>
      </c>
      <c r="F239" s="41">
        <v>4</v>
      </c>
      <c r="G239" s="78"/>
      <c r="H239" s="43">
        <f>Tabel223[[#This Row],[Prijs in btw]]/1.21</f>
        <v>3.3057851239669422</v>
      </c>
      <c r="I239" s="75">
        <f>Tabel223[[#This Row],[Aantal]]*Tabel223[[#This Row],[€ ex btw      ]]</f>
        <v>0</v>
      </c>
    </row>
    <row r="240" spans="2:9" x14ac:dyDescent="0.3">
      <c r="B240" s="39" t="s">
        <v>367</v>
      </c>
      <c r="C240" s="39" t="s">
        <v>368</v>
      </c>
      <c r="D240" s="40" t="s">
        <v>67</v>
      </c>
      <c r="E240" s="39" t="s">
        <v>369</v>
      </c>
      <c r="F240" s="41">
        <v>12.5</v>
      </c>
      <c r="G240" s="78"/>
      <c r="H240" s="43">
        <f>Tabel223[[#This Row],[Prijs in btw]]/1.21</f>
        <v>10.330578512396695</v>
      </c>
      <c r="I240" s="42">
        <f>Tabel223[[#This Row],[Aantal]]*Tabel223[[#This Row],[€ ex btw      ]]</f>
        <v>0</v>
      </c>
    </row>
    <row r="241" spans="2:9" x14ac:dyDescent="0.3">
      <c r="B241" s="39" t="s">
        <v>21</v>
      </c>
      <c r="C241" s="45" t="s">
        <v>27</v>
      </c>
      <c r="D241" s="47" t="s">
        <v>134</v>
      </c>
      <c r="E241" s="39" t="s">
        <v>11</v>
      </c>
      <c r="F241" s="41">
        <v>7.5</v>
      </c>
      <c r="G241" s="78"/>
      <c r="H241" s="43">
        <f>Tabel223[[#This Row],[Prijs in btw]]/1.21</f>
        <v>6.1983471074380168</v>
      </c>
      <c r="I241" s="42">
        <f>Tabel223[[#This Row],[Aantal]]*Tabel223[[#This Row],[€ ex btw      ]]</f>
        <v>0</v>
      </c>
    </row>
    <row r="242" spans="2:9" x14ac:dyDescent="0.3">
      <c r="B242" s="39" t="s">
        <v>370</v>
      </c>
      <c r="C242" s="39" t="s">
        <v>371</v>
      </c>
      <c r="D242" s="40" t="s">
        <v>71</v>
      </c>
      <c r="E242" s="39" t="s">
        <v>11</v>
      </c>
      <c r="F242" s="41">
        <v>15</v>
      </c>
      <c r="G242" s="78"/>
      <c r="H242" s="43">
        <f>Tabel223[[#This Row],[Prijs in btw]]/1.21</f>
        <v>12.396694214876034</v>
      </c>
      <c r="I242" s="42">
        <f>Tabel223[[#This Row],[Aantal]]*Tabel223[[#This Row],[€ ex btw      ]]</f>
        <v>0</v>
      </c>
    </row>
    <row r="243" spans="2:9" x14ac:dyDescent="0.3">
      <c r="B243" s="39" t="s">
        <v>372</v>
      </c>
      <c r="C243" s="39" t="s">
        <v>371</v>
      </c>
      <c r="D243" s="40" t="s">
        <v>150</v>
      </c>
      <c r="E243" s="39" t="s">
        <v>11</v>
      </c>
      <c r="F243" s="41">
        <v>15</v>
      </c>
      <c r="G243" s="78"/>
      <c r="H243" s="43">
        <f>Tabel223[[#This Row],[Prijs in btw]]/1.21</f>
        <v>12.396694214876034</v>
      </c>
      <c r="I243" s="43">
        <f>Tabel223[[#This Row],[Aantal]]*Tabel223[[#This Row],[€ ex btw      ]]</f>
        <v>0</v>
      </c>
    </row>
    <row r="244" spans="2:9" x14ac:dyDescent="0.3">
      <c r="B244" s="39" t="s">
        <v>373</v>
      </c>
      <c r="C244" s="39" t="s">
        <v>371</v>
      </c>
      <c r="D244" s="40" t="s">
        <v>150</v>
      </c>
      <c r="E244" s="39" t="s">
        <v>11</v>
      </c>
      <c r="F244" s="41">
        <v>15</v>
      </c>
      <c r="G244" s="78"/>
      <c r="H244" s="43">
        <f>Tabel223[[#This Row],[Prijs in btw]]/1.21</f>
        <v>12.396694214876034</v>
      </c>
      <c r="I244" s="43">
        <f>Tabel223[[#This Row],[Aantal]]*Tabel223[[#This Row],[€ ex btw      ]]</f>
        <v>0</v>
      </c>
    </row>
    <row r="245" spans="2:9" x14ac:dyDescent="0.3">
      <c r="B245" s="39" t="s">
        <v>374</v>
      </c>
      <c r="C245" s="39" t="s">
        <v>371</v>
      </c>
      <c r="D245" s="40" t="s">
        <v>71</v>
      </c>
      <c r="E245" s="39" t="s">
        <v>11</v>
      </c>
      <c r="F245" s="41">
        <v>7.5</v>
      </c>
      <c r="G245" s="78"/>
      <c r="H245" s="43">
        <f>Tabel223[[#This Row],[Prijs in btw]]/1.21</f>
        <v>6.1983471074380168</v>
      </c>
      <c r="I245" s="42">
        <f>Tabel223[[#This Row],[Aantal]]*Tabel223[[#This Row],[€ ex btw      ]]</f>
        <v>0</v>
      </c>
    </row>
    <row r="246" spans="2:9" x14ac:dyDescent="0.3">
      <c r="B246" s="39" t="s">
        <v>375</v>
      </c>
      <c r="C246" s="39" t="s">
        <v>371</v>
      </c>
      <c r="D246" s="40" t="s">
        <v>74</v>
      </c>
      <c r="E246" s="39" t="s">
        <v>11</v>
      </c>
      <c r="F246" s="41">
        <v>7.5</v>
      </c>
      <c r="G246" s="78"/>
      <c r="H246" s="43">
        <f>Tabel223[[#This Row],[Prijs in btw]]/1.21</f>
        <v>6.1983471074380168</v>
      </c>
      <c r="I246" s="42">
        <f>Tabel223[[#This Row],[Aantal]]*Tabel223[[#This Row],[€ ex btw      ]]</f>
        <v>0</v>
      </c>
    </row>
    <row r="247" spans="2:9" x14ac:dyDescent="0.3">
      <c r="B247" s="89" t="s">
        <v>376</v>
      </c>
      <c r="C247" s="89" t="s">
        <v>377</v>
      </c>
      <c r="D247" s="90" t="s">
        <v>74</v>
      </c>
      <c r="E247" s="89" t="s">
        <v>437</v>
      </c>
      <c r="F247" s="91">
        <v>15</v>
      </c>
      <c r="G247" s="97"/>
      <c r="H247" s="92">
        <f>Tabel223[[#This Row],[Prijs in btw]]/1.21</f>
        <v>12.396694214876034</v>
      </c>
      <c r="I247" s="93">
        <f>Tabel223[[#This Row],[Aantal]]*Tabel223[[#This Row],[€ ex btw      ]]</f>
        <v>0</v>
      </c>
    </row>
    <row r="248" spans="2:9" x14ac:dyDescent="0.3">
      <c r="B248" s="39" t="s">
        <v>439</v>
      </c>
      <c r="C248" s="39" t="s">
        <v>379</v>
      </c>
      <c r="D248" s="40" t="s">
        <v>380</v>
      </c>
      <c r="E248" s="39" t="s">
        <v>475</v>
      </c>
      <c r="F248" s="41">
        <v>22</v>
      </c>
      <c r="G248" s="78"/>
      <c r="H248" s="43">
        <f>Tabel223[[#This Row],[Prijs in btw]]/1.21</f>
        <v>18.181818181818183</v>
      </c>
      <c r="I248" s="43">
        <f>Tabel223[[#This Row],[Aantal]]*Tabel223[[#This Row],[€ ex btw      ]]</f>
        <v>0</v>
      </c>
    </row>
    <row r="249" spans="2:9" x14ac:dyDescent="0.3">
      <c r="B249" s="39" t="s">
        <v>440</v>
      </c>
      <c r="C249" s="39" t="s">
        <v>379</v>
      </c>
      <c r="D249" s="40" t="s">
        <v>380</v>
      </c>
      <c r="E249" s="39" t="s">
        <v>475</v>
      </c>
      <c r="F249" s="41">
        <v>22</v>
      </c>
      <c r="G249" s="78"/>
      <c r="H249" s="43">
        <f>Tabel223[[#This Row],[Prijs in btw]]/1.21</f>
        <v>18.181818181818183</v>
      </c>
      <c r="I249" s="43">
        <f>Tabel223[[#This Row],[Aantal]]*Tabel223[[#This Row],[€ ex btw      ]]</f>
        <v>0</v>
      </c>
    </row>
    <row r="250" spans="2:9" x14ac:dyDescent="0.3">
      <c r="B250" s="39" t="s">
        <v>378</v>
      </c>
      <c r="C250" s="39" t="s">
        <v>379</v>
      </c>
      <c r="D250" s="40" t="s">
        <v>380</v>
      </c>
      <c r="E250" s="39" t="s">
        <v>474</v>
      </c>
      <c r="F250" s="41">
        <v>19</v>
      </c>
      <c r="G250" s="78"/>
      <c r="H250" s="43">
        <f>Tabel223[[#This Row],[Prijs in btw]]/1.21</f>
        <v>15.702479338842975</v>
      </c>
      <c r="I250" s="42">
        <f>Tabel223[[#This Row],[Aantal]]*Tabel223[[#This Row],[€ ex btw      ]]</f>
        <v>0</v>
      </c>
    </row>
    <row r="251" spans="2:9" x14ac:dyDescent="0.3">
      <c r="B251" s="39" t="s">
        <v>441</v>
      </c>
      <c r="C251" s="39" t="s">
        <v>379</v>
      </c>
      <c r="D251" s="40" t="s">
        <v>380</v>
      </c>
      <c r="E251" s="39" t="s">
        <v>475</v>
      </c>
      <c r="F251" s="41">
        <v>22</v>
      </c>
      <c r="G251" s="78"/>
      <c r="H251" s="43">
        <f>Tabel223[[#This Row],[Prijs in btw]]/1.21</f>
        <v>18.181818181818183</v>
      </c>
      <c r="I251" s="43">
        <f>Tabel223[[#This Row],[Aantal]]*Tabel223[[#This Row],[€ ex btw      ]]</f>
        <v>0</v>
      </c>
    </row>
    <row r="252" spans="2:9" x14ac:dyDescent="0.3">
      <c r="B252" s="39" t="s">
        <v>445</v>
      </c>
      <c r="C252" s="39" t="s">
        <v>379</v>
      </c>
      <c r="D252" s="40" t="s">
        <v>44</v>
      </c>
      <c r="E252" s="39" t="s">
        <v>474</v>
      </c>
      <c r="F252" s="41">
        <v>19</v>
      </c>
      <c r="G252" s="50"/>
      <c r="H252" s="41">
        <f>Tabel223[[#This Row],[Prijs in btw]]/1.21</f>
        <v>15.702479338842975</v>
      </c>
      <c r="I252" s="48">
        <f>Tabel223[[#This Row],[Aantal]]*Tabel223[[#This Row],[€ ex btw      ]]</f>
        <v>0</v>
      </c>
    </row>
    <row r="253" spans="2:9" x14ac:dyDescent="0.3">
      <c r="B253" s="39" t="s">
        <v>446</v>
      </c>
      <c r="C253" s="39" t="s">
        <v>379</v>
      </c>
      <c r="D253" s="40" t="s">
        <v>7</v>
      </c>
      <c r="E253" s="39" t="s">
        <v>474</v>
      </c>
      <c r="F253" s="41">
        <v>19</v>
      </c>
      <c r="G253" s="50"/>
      <c r="H253" s="41">
        <f>Tabel223[[#This Row],[Prijs in btw]]/1.21</f>
        <v>15.702479338842975</v>
      </c>
      <c r="I253" s="48">
        <f>Tabel223[[#This Row],[Aantal]]*Tabel223[[#This Row],[€ ex btw      ]]</f>
        <v>0</v>
      </c>
    </row>
    <row r="254" spans="2:9" x14ac:dyDescent="0.3">
      <c r="B254" s="39" t="s">
        <v>442</v>
      </c>
      <c r="C254" s="39" t="s">
        <v>379</v>
      </c>
      <c r="D254" s="40" t="s">
        <v>380</v>
      </c>
      <c r="E254" s="39" t="s">
        <v>475</v>
      </c>
      <c r="F254" s="41">
        <v>22</v>
      </c>
      <c r="G254" s="78"/>
      <c r="H254" s="43">
        <f>Tabel223[[#This Row],[Prijs in btw]]/1.21</f>
        <v>18.181818181818183</v>
      </c>
      <c r="I254" s="43">
        <f>Tabel223[[#This Row],[Aantal]]*Tabel223[[#This Row],[€ ex btw      ]]</f>
        <v>0</v>
      </c>
    </row>
    <row r="255" spans="2:9" x14ac:dyDescent="0.3">
      <c r="B255" s="39" t="s">
        <v>443</v>
      </c>
      <c r="C255" s="39" t="s">
        <v>379</v>
      </c>
      <c r="D255" s="40" t="s">
        <v>380</v>
      </c>
      <c r="E255" s="39" t="s">
        <v>475</v>
      </c>
      <c r="F255" s="41">
        <v>22</v>
      </c>
      <c r="G255" s="78"/>
      <c r="H255" s="43">
        <f>Tabel223[[#This Row],[Prijs in btw]]/1.21</f>
        <v>18.181818181818183</v>
      </c>
      <c r="I255" s="43">
        <f>Tabel223[[#This Row],[Aantal]]*Tabel223[[#This Row],[€ ex btw      ]]</f>
        <v>0</v>
      </c>
    </row>
    <row r="256" spans="2:9" x14ac:dyDescent="0.3">
      <c r="B256" s="39" t="s">
        <v>444</v>
      </c>
      <c r="C256" s="39" t="s">
        <v>379</v>
      </c>
      <c r="D256" s="40" t="s">
        <v>380</v>
      </c>
      <c r="E256" s="39" t="s">
        <v>474</v>
      </c>
      <c r="F256" s="41">
        <v>19</v>
      </c>
      <c r="G256" s="78"/>
      <c r="H256" s="43">
        <f>Tabel223[[#This Row],[Prijs in btw]]/1.21</f>
        <v>15.702479338842975</v>
      </c>
      <c r="I256" s="42">
        <f>Tabel223[[#This Row],[Aantal]]*Tabel223[[#This Row],[€ ex btw      ]]</f>
        <v>0</v>
      </c>
    </row>
    <row r="257" spans="2:9" x14ac:dyDescent="0.3">
      <c r="B257" s="39" t="s">
        <v>381</v>
      </c>
      <c r="C257" s="39" t="s">
        <v>382</v>
      </c>
      <c r="D257" s="40" t="s">
        <v>273</v>
      </c>
      <c r="E257" s="39" t="s">
        <v>17</v>
      </c>
      <c r="F257" s="41">
        <v>65</v>
      </c>
      <c r="G257" s="50"/>
      <c r="H257" s="41">
        <f>Tabel223[[#This Row],[Prijs in btw]]/1.21</f>
        <v>53.719008264462815</v>
      </c>
      <c r="I257" s="48">
        <f>Tabel223[[#This Row],[Aantal]]*Tabel223[[#This Row],[€ ex btw      ]]</f>
        <v>0</v>
      </c>
    </row>
    <row r="258" spans="2:9" x14ac:dyDescent="0.3">
      <c r="B258" s="39" t="s">
        <v>383</v>
      </c>
      <c r="C258" s="39" t="s">
        <v>384</v>
      </c>
      <c r="D258" s="40" t="s">
        <v>385</v>
      </c>
      <c r="E258" s="45" t="s">
        <v>476</v>
      </c>
      <c r="F258" s="41">
        <v>12.5</v>
      </c>
      <c r="G258" s="50"/>
      <c r="H258" s="41">
        <f>Tabel223[[#This Row],[Prijs in btw]]/1.21</f>
        <v>10.330578512396695</v>
      </c>
      <c r="I258" s="48">
        <f>Tabel223[[#This Row],[Aantal]]*Tabel223[[#This Row],[€ ex btw      ]]</f>
        <v>0</v>
      </c>
    </row>
    <row r="259" spans="2:9" x14ac:dyDescent="0.3">
      <c r="B259" s="39" t="s">
        <v>386</v>
      </c>
      <c r="C259" s="39" t="s">
        <v>387</v>
      </c>
      <c r="D259" s="40" t="s">
        <v>8</v>
      </c>
      <c r="E259" s="39" t="s">
        <v>17</v>
      </c>
      <c r="F259" s="41">
        <v>11</v>
      </c>
      <c r="G259" s="50"/>
      <c r="H259" s="41">
        <f>Tabel223[[#This Row],[Prijs in btw]]/1.21</f>
        <v>9.0909090909090917</v>
      </c>
      <c r="I259" s="48">
        <f>Tabel223[[#This Row],[Aantal]]*Tabel223[[#This Row],[€ ex btw      ]]</f>
        <v>0</v>
      </c>
    </row>
    <row r="260" spans="2:9" x14ac:dyDescent="0.3">
      <c r="B260" s="39" t="s">
        <v>449</v>
      </c>
      <c r="C260" s="39" t="s">
        <v>26</v>
      </c>
      <c r="D260" s="40" t="s">
        <v>8</v>
      </c>
      <c r="E260" s="39" t="s">
        <v>11</v>
      </c>
      <c r="F260" s="41">
        <v>11</v>
      </c>
      <c r="G260" s="50"/>
      <c r="H260" s="41">
        <f>Tabel223[[#This Row],[Prijs in btw]]/1.21</f>
        <v>9.0909090909090917</v>
      </c>
      <c r="I260" s="48">
        <f>Tabel223[[#This Row],[Aantal]]*Tabel223[[#This Row],[€ ex btw      ]]</f>
        <v>0</v>
      </c>
    </row>
    <row r="261" spans="2:9" x14ac:dyDescent="0.3">
      <c r="B261" s="73" t="s">
        <v>388</v>
      </c>
      <c r="C261" s="83" t="s">
        <v>389</v>
      </c>
      <c r="D261" s="84" t="s">
        <v>71</v>
      </c>
      <c r="E261" s="83" t="s">
        <v>390</v>
      </c>
      <c r="F261" s="41">
        <v>7.5</v>
      </c>
      <c r="G261" s="50"/>
      <c r="H261" s="41">
        <f>Tabel223[[#This Row],[Prijs in btw]]/1.21</f>
        <v>6.1983471074380168</v>
      </c>
      <c r="I261" s="48">
        <f>Tabel223[[#This Row],[Aantal]]*Tabel223[[#This Row],[€ ex btw      ]]</f>
        <v>0</v>
      </c>
    </row>
    <row r="262" spans="2:9" x14ac:dyDescent="0.3">
      <c r="B262" s="73" t="s">
        <v>391</v>
      </c>
      <c r="C262" s="39" t="s">
        <v>392</v>
      </c>
      <c r="D262" s="47" t="s">
        <v>141</v>
      </c>
      <c r="E262" s="45" t="s">
        <v>477</v>
      </c>
      <c r="F262" s="41">
        <v>22</v>
      </c>
      <c r="G262" s="50"/>
      <c r="H262" s="41">
        <f>Tabel223[[#This Row],[Prijs in btw]]/1.21</f>
        <v>18.181818181818183</v>
      </c>
      <c r="I262" s="48">
        <f>Tabel223[[#This Row],[Aantal]]*Tabel223[[#This Row],[€ ex btw      ]]</f>
        <v>0</v>
      </c>
    </row>
    <row r="263" spans="2:9" x14ac:dyDescent="0.3">
      <c r="B263" s="39" t="s">
        <v>393</v>
      </c>
      <c r="C263" s="39" t="s">
        <v>394</v>
      </c>
      <c r="D263" s="40" t="s">
        <v>395</v>
      </c>
      <c r="E263" s="45" t="s">
        <v>478</v>
      </c>
      <c r="F263" s="41">
        <v>24</v>
      </c>
      <c r="G263" s="50"/>
      <c r="H263" s="41">
        <f>Tabel223[[#This Row],[Prijs in btw]]/1.21</f>
        <v>19.834710743801654</v>
      </c>
      <c r="I263" s="48">
        <f>Tabel223[[#This Row],[Aantal]]*Tabel223[[#This Row],[€ ex btw      ]]</f>
        <v>0</v>
      </c>
    </row>
    <row r="264" spans="2:9" x14ac:dyDescent="0.3">
      <c r="B264" s="89" t="s">
        <v>396</v>
      </c>
      <c r="C264" s="89" t="s">
        <v>397</v>
      </c>
      <c r="D264" s="90" t="s">
        <v>71</v>
      </c>
      <c r="E264" s="89" t="s">
        <v>278</v>
      </c>
      <c r="F264" s="91">
        <v>5</v>
      </c>
      <c r="G264" s="95"/>
      <c r="H264" s="91">
        <f>Tabel223[[#This Row],[Prijs in btw]]/1.21</f>
        <v>4.1322314049586781</v>
      </c>
      <c r="I264" s="96">
        <f>Tabel223[[#This Row],[Aantal]]*Tabel223[[#This Row],[€ ex btw      ]]</f>
        <v>0</v>
      </c>
    </row>
    <row r="265" spans="2:9" ht="28.8" x14ac:dyDescent="0.3">
      <c r="B265" s="68" t="s">
        <v>413</v>
      </c>
      <c r="C265" s="68"/>
      <c r="D265" s="69"/>
      <c r="E265" s="85"/>
      <c r="F265" s="49"/>
      <c r="G265" s="50"/>
      <c r="H265" s="49">
        <f>Tabel223[[#This Row],[Prijs in btw]]/1.21</f>
        <v>0</v>
      </c>
      <c r="I265" s="51">
        <f>Tabel223[[#This Row],[Aantal]]*Tabel223[[#This Row],[€ ex btw      ]]</f>
        <v>0</v>
      </c>
    </row>
    <row r="266" spans="2:9" ht="28.8" x14ac:dyDescent="0.3">
      <c r="B266" s="68" t="s">
        <v>412</v>
      </c>
      <c r="C266" s="68"/>
      <c r="D266" s="69"/>
      <c r="E266" s="70"/>
      <c r="F266" s="49"/>
      <c r="G266" s="50"/>
      <c r="H266" s="49">
        <f>Tabel223[[#This Row],[Prijs in btw]]/1.21</f>
        <v>0</v>
      </c>
      <c r="I266" s="51">
        <f>Tabel223[[#This Row],[Aantal]]*Tabel223[[#This Row],[€ ex btw      ]]</f>
        <v>0</v>
      </c>
    </row>
    <row r="267" spans="2:9" ht="12.6" thickBot="1" x14ac:dyDescent="0.3">
      <c r="B267" s="12"/>
      <c r="C267" s="13"/>
      <c r="D267" s="14"/>
      <c r="E267" s="13"/>
      <c r="F267" s="13" t="s">
        <v>42</v>
      </c>
      <c r="G267" s="29">
        <f>SUBTOTAL(109,Tabel223[Aantal])</f>
        <v>0</v>
      </c>
      <c r="H267" s="30" t="s">
        <v>41</v>
      </c>
      <c r="I267" s="35">
        <f>SUBTOTAL(109,Tabel223[[Subtotaal ex BTW        ]])</f>
        <v>0</v>
      </c>
    </row>
    <row r="268" spans="2:9" ht="12" x14ac:dyDescent="0.25">
      <c r="C268" s="2"/>
      <c r="D268" s="1"/>
      <c r="E268" s="1"/>
      <c r="F268" s="17"/>
      <c r="G268" s="17"/>
      <c r="H268" s="31" t="s">
        <v>450</v>
      </c>
      <c r="I268" s="32">
        <f>Tabel223[[#Totals],[Subtotaal ex BTW        ]]*0.09</f>
        <v>0</v>
      </c>
    </row>
    <row r="269" spans="2:9" ht="12.6" thickBot="1" x14ac:dyDescent="0.3">
      <c r="B269" s="67" t="s">
        <v>406</v>
      </c>
      <c r="C269" s="2"/>
      <c r="D269" s="1"/>
      <c r="E269" s="1"/>
      <c r="F269" s="17"/>
      <c r="G269" s="17"/>
      <c r="H269" s="33" t="s">
        <v>40</v>
      </c>
      <c r="I269" s="34">
        <f>SUM(I267:I268)</f>
        <v>0</v>
      </c>
    </row>
    <row r="270" spans="2:9" ht="12" x14ac:dyDescent="0.25">
      <c r="B270" s="64" t="s">
        <v>405</v>
      </c>
      <c r="C270" s="65"/>
      <c r="D270" s="64" t="s">
        <v>410</v>
      </c>
      <c r="E270" s="66"/>
      <c r="F270" s="17"/>
      <c r="G270" s="17"/>
      <c r="H270" s="1"/>
      <c r="I270" s="1"/>
    </row>
    <row r="271" spans="2:9" ht="12" x14ac:dyDescent="0.25">
      <c r="B271" s="64" t="s">
        <v>404</v>
      </c>
      <c r="C271" s="65"/>
      <c r="D271" s="64" t="s">
        <v>411</v>
      </c>
      <c r="E271" s="88"/>
      <c r="F271" s="17"/>
      <c r="G271" s="17"/>
      <c r="H271" s="1"/>
      <c r="I271" s="1"/>
    </row>
    <row r="272" spans="2:9" ht="12" x14ac:dyDescent="0.25">
      <c r="B272" s="64" t="s">
        <v>407</v>
      </c>
      <c r="C272" s="65"/>
      <c r="D272" s="1"/>
      <c r="E272" s="1"/>
      <c r="F272" s="17"/>
      <c r="G272" s="17"/>
      <c r="H272" s="1"/>
      <c r="I272" s="1"/>
    </row>
    <row r="273" spans="2:9" ht="12" x14ac:dyDescent="0.25">
      <c r="B273" s="64" t="s">
        <v>408</v>
      </c>
      <c r="C273" s="65"/>
      <c r="D273" s="1"/>
      <c r="E273" s="1"/>
      <c r="F273" s="17"/>
      <c r="G273" s="17"/>
      <c r="H273" s="1"/>
      <c r="I273" s="1"/>
    </row>
    <row r="274" spans="2:9" ht="12" x14ac:dyDescent="0.25">
      <c r="B274" s="64" t="s">
        <v>409</v>
      </c>
      <c r="C274" s="65"/>
      <c r="D274" s="1"/>
      <c r="E274" s="1"/>
      <c r="F274" s="17"/>
      <c r="G274" s="17"/>
      <c r="H274" s="1"/>
      <c r="I274" s="1"/>
    </row>
    <row r="275" spans="2:9" ht="12" x14ac:dyDescent="0.25">
      <c r="B275" s="64"/>
      <c r="C275" s="2"/>
      <c r="D275" s="1"/>
      <c r="E275" s="1"/>
      <c r="F275" s="17"/>
      <c r="G275" s="17"/>
      <c r="H275" s="1"/>
      <c r="I275" s="1"/>
    </row>
    <row r="276" spans="2:9" ht="12" x14ac:dyDescent="0.25">
      <c r="B276" s="64"/>
      <c r="C276" s="2"/>
      <c r="D276" s="1"/>
      <c r="E276" s="1"/>
      <c r="F276" s="17"/>
      <c r="G276" s="17"/>
      <c r="H276" s="1"/>
      <c r="I276" s="1"/>
    </row>
    <row r="277" spans="2:9" x14ac:dyDescent="0.25">
      <c r="B277" s="101"/>
      <c r="C277" s="101"/>
      <c r="D277" s="101"/>
      <c r="E277" s="101"/>
      <c r="F277" s="101"/>
      <c r="G277" s="101"/>
      <c r="H277" s="101"/>
      <c r="I277" s="101"/>
    </row>
    <row r="278" spans="2:9" ht="12" x14ac:dyDescent="0.25">
      <c r="C278" s="21"/>
      <c r="F278" s="24"/>
      <c r="G278" s="20"/>
      <c r="H278" s="16"/>
    </row>
    <row r="279" spans="2:9" ht="12" x14ac:dyDescent="0.25">
      <c r="C279" s="2"/>
      <c r="E279" s="1"/>
      <c r="F279" s="24"/>
      <c r="G279" s="16"/>
    </row>
    <row r="280" spans="2:9" ht="12" x14ac:dyDescent="0.25">
      <c r="C280" s="2"/>
      <c r="F280" s="23"/>
      <c r="G280" s="16"/>
      <c r="I280" s="18"/>
    </row>
    <row r="281" spans="2:9" x14ac:dyDescent="0.3">
      <c r="B281" s="99"/>
      <c r="C281" s="100"/>
      <c r="D281" s="100"/>
      <c r="E281" s="100"/>
      <c r="F281" s="100"/>
      <c r="G281" s="100"/>
      <c r="H281" s="100"/>
    </row>
    <row r="282" spans="2:9" x14ac:dyDescent="0.3">
      <c r="B282" s="9"/>
      <c r="E282" s="7"/>
      <c r="F282" s="25"/>
      <c r="G282" s="71"/>
      <c r="H282" s="16"/>
    </row>
    <row r="283" spans="2:9" x14ac:dyDescent="0.3">
      <c r="B283" s="8"/>
      <c r="D283" s="4"/>
      <c r="E283" s="5"/>
      <c r="F283" s="26"/>
      <c r="G283" s="72"/>
      <c r="H283" s="19"/>
    </row>
    <row r="284" spans="2:9" x14ac:dyDescent="0.3">
      <c r="B284" s="9"/>
      <c r="D284" s="4"/>
      <c r="E284" s="1"/>
      <c r="F284" s="24"/>
      <c r="G284" s="20"/>
      <c r="H284" s="20"/>
    </row>
    <row r="285" spans="2:9" x14ac:dyDescent="0.3">
      <c r="B285" s="9"/>
      <c r="D285" s="4"/>
      <c r="E285" s="1"/>
      <c r="F285" s="24"/>
      <c r="G285" s="20"/>
      <c r="H285" s="20"/>
    </row>
    <row r="286" spans="2:9" x14ac:dyDescent="0.3">
      <c r="B286" s="9"/>
      <c r="D286" s="4"/>
      <c r="E286" s="1"/>
      <c r="F286" s="24"/>
      <c r="G286" s="20"/>
      <c r="H286" s="20"/>
    </row>
    <row r="287" spans="2:9" ht="12" x14ac:dyDescent="0.25">
      <c r="B287" s="6"/>
      <c r="C287" s="7"/>
      <c r="E287" s="27"/>
      <c r="G287" s="20"/>
      <c r="I287" s="28"/>
    </row>
    <row r="288" spans="2:9" ht="12" x14ac:dyDescent="0.25">
      <c r="C288" s="2"/>
    </row>
    <row r="289" spans="3:3" ht="12" x14ac:dyDescent="0.25">
      <c r="C289" s="2"/>
    </row>
    <row r="290" spans="3:3" ht="12" x14ac:dyDescent="0.25">
      <c r="C290" s="2"/>
    </row>
    <row r="292" spans="3:3" ht="12" x14ac:dyDescent="0.25">
      <c r="C292" s="2"/>
    </row>
  </sheetData>
  <mergeCells count="3">
    <mergeCell ref="B8:I8"/>
    <mergeCell ref="B281:H281"/>
    <mergeCell ref="B277:I277"/>
  </mergeCells>
  <phoneticPr fontId="37" type="noConversion"/>
  <dataValidations disablePrompts="1" count="1">
    <dataValidation type="list" allowBlank="1" showInputMessage="1" showErrorMessage="1" sqref="C3:C5" xr:uid="{B4CA3530-DFC7-4A14-9F74-11FF36EC6A75}">
      <formula1>#REF!</formula1>
    </dataValidation>
  </dataValidations>
  <hyperlinks>
    <hyperlink ref="F6" r:id="rId1" xr:uid="{4AB7B20E-EA43-4070-B696-C67286A543FD}"/>
  </hyperlinks>
  <pageMargins left="0.23622047244094491" right="0" top="0.39370078740157483" bottom="0.39370078740157483" header="0" footer="0"/>
  <pageSetup paperSize="9" scale="64" fitToHeight="7" orientation="landscape" horizontalDpi="360" verticalDpi="360"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D8CD2203A3E84FBE19649D777169C2" ma:contentTypeVersion="13" ma:contentTypeDescription="Een nieuw document maken." ma:contentTypeScope="" ma:versionID="c8f6fbbccc7c08d5118b1cfec5465da5">
  <xsd:schema xmlns:xsd="http://www.w3.org/2001/XMLSchema" xmlns:xs="http://www.w3.org/2001/XMLSchema" xmlns:p="http://schemas.microsoft.com/office/2006/metadata/properties" xmlns:ns3="3a710e46-9022-4798-8360-f2f51e96181a" xmlns:ns4="f9f430c6-21bf-4088-af97-d3d8e5057a08" targetNamespace="http://schemas.microsoft.com/office/2006/metadata/properties" ma:root="true" ma:fieldsID="8359ce55f2e2721174be6d3267f801fa" ns3:_="" ns4:_="">
    <xsd:import namespace="3a710e46-9022-4798-8360-f2f51e96181a"/>
    <xsd:import namespace="f9f430c6-21bf-4088-af97-d3d8e5057a0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710e46-9022-4798-8360-f2f51e961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f430c6-21bf-4088-af97-d3d8e5057a08"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SharingHintHash" ma:index="18"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1ADE82-D7D9-4A3E-8AFD-AD4EAD40CAC3}">
  <ds:schemaRefs>
    <ds:schemaRef ds:uri="http://schemas.openxmlformats.org/package/2006/metadata/core-properties"/>
    <ds:schemaRef ds:uri="http://purl.org/dc/dcmitype/"/>
    <ds:schemaRef ds:uri="http://schemas.microsoft.com/office/infopath/2007/PartnerControls"/>
    <ds:schemaRef ds:uri="http://www.w3.org/XML/1998/namespace"/>
    <ds:schemaRef ds:uri="http://schemas.microsoft.com/office/2006/documentManagement/types"/>
    <ds:schemaRef ds:uri="http://purl.org/dc/elements/1.1/"/>
    <ds:schemaRef ds:uri="3a710e46-9022-4798-8360-f2f51e96181a"/>
    <ds:schemaRef ds:uri="http://schemas.microsoft.com/office/2006/metadata/properties"/>
    <ds:schemaRef ds:uri="f9f430c6-21bf-4088-af97-d3d8e5057a08"/>
    <ds:schemaRef ds:uri="http://purl.org/dc/terms/"/>
  </ds:schemaRefs>
</ds:datastoreItem>
</file>

<file path=customXml/itemProps2.xml><?xml version="1.0" encoding="utf-8"?>
<ds:datastoreItem xmlns:ds="http://schemas.openxmlformats.org/officeDocument/2006/customXml" ds:itemID="{2F4AB73F-AA82-418E-AAB9-D1FEB6CF28D8}">
  <ds:schemaRefs>
    <ds:schemaRef ds:uri="http://schemas.microsoft.com/sharepoint/v3/contenttype/forms"/>
  </ds:schemaRefs>
</ds:datastoreItem>
</file>

<file path=customXml/itemProps3.xml><?xml version="1.0" encoding="utf-8"?>
<ds:datastoreItem xmlns:ds="http://schemas.openxmlformats.org/officeDocument/2006/customXml" ds:itemID="{D0A29348-E072-4784-B1F3-833AA6E5B9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710e46-9022-4798-8360-f2f51e96181a"/>
    <ds:schemaRef ds:uri="f9f430c6-21bf-4088-af97-d3d8e5057a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3</vt:i4>
      </vt:variant>
    </vt:vector>
  </HeadingPairs>
  <TitlesOfParts>
    <vt:vector size="4" baseType="lpstr">
      <vt:lpstr>Verkooplijst</vt:lpstr>
      <vt:lpstr>Verkooplijst!Afdrukbereik</vt:lpstr>
      <vt:lpstr>Verkooplijst!Afdruktitels</vt:lpstr>
      <vt:lpstr>Verkooplijst!Print_Area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Sijtse Jan Roeters</dc:creator>
  <cp:lastModifiedBy>Sijtse Jan Roeters</cp:lastModifiedBy>
  <cp:lastPrinted>2025-01-13T19:16:25Z</cp:lastPrinted>
  <dcterms:created xsi:type="dcterms:W3CDTF">2020-09-16T18:11:56Z</dcterms:created>
  <dcterms:modified xsi:type="dcterms:W3CDTF">2025-01-13T19:16:38Z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0x01010078D8CD2203A3E84FBE19649D777169C2</vt:lpwstr>
  </property>
</Properties>
</file>