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eelerwoude-my.sharepoint.com/personal/s_roeters_eelerwoude_nl/Documents/Bureaublad/"/>
    </mc:Choice>
  </mc:AlternateContent>
  <xr:revisionPtr revIDLastSave="19" documentId="8_{15D11712-D98E-4DBC-B238-7DF940E90290}" xr6:coauthVersionLast="47" xr6:coauthVersionMax="47" xr10:uidLastSave="{56AD6C73-CCAF-4ABC-A7A8-AC8C3D173A04}"/>
  <bookViews>
    <workbookView xWindow="-108" yWindow="-108" windowWidth="23256" windowHeight="13896" tabRatio="991" xr2:uid="{A5391258-50BA-4EA9-8BEE-5E64B8386C1E}"/>
  </bookViews>
  <sheets>
    <sheet name="Verkooplijst" sheetId="18" r:id="rId1"/>
  </sheets>
  <definedNames>
    <definedName name="_xlnm._FilterDatabase" localSheetId="0" hidden="1">Verkooplijst!#REF!</definedName>
    <definedName name="_xlnm.Print_Area" localSheetId="0">Verkooplijst!$B$1:$I$273</definedName>
    <definedName name="_xlnm.Print_Titles" localSheetId="0">Verkooplijst!$10:$10</definedName>
    <definedName name="Print_Area" localSheetId="0">Verkooplijst!$E$2:$I$277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9" i="18" l="1"/>
  <c r="I189" i="18" s="1"/>
  <c r="H199" i="18"/>
  <c r="I199" i="18" s="1"/>
  <c r="H264" i="18"/>
  <c r="H11" i="18"/>
  <c r="H12" i="18"/>
  <c r="H13" i="18"/>
  <c r="H14" i="18"/>
  <c r="H15" i="18"/>
  <c r="H16" i="18"/>
  <c r="H17" i="18"/>
  <c r="H18" i="18"/>
  <c r="H19" i="18"/>
  <c r="H20" i="18"/>
  <c r="H21" i="18"/>
  <c r="H22" i="18"/>
  <c r="H23" i="18"/>
  <c r="H24" i="18"/>
  <c r="H25" i="18"/>
  <c r="H26" i="18"/>
  <c r="H27" i="18"/>
  <c r="H28" i="18"/>
  <c r="H29" i="18"/>
  <c r="H30" i="18"/>
  <c r="H31" i="18"/>
  <c r="H32" i="18"/>
  <c r="H33" i="18"/>
  <c r="H34" i="18"/>
  <c r="H35" i="18"/>
  <c r="H36" i="18"/>
  <c r="H37" i="18"/>
  <c r="H38" i="18"/>
  <c r="H39" i="18"/>
  <c r="H40" i="18"/>
  <c r="H41" i="18"/>
  <c r="H42" i="18"/>
  <c r="H43" i="18"/>
  <c r="H44" i="18"/>
  <c r="H45" i="18"/>
  <c r="H46" i="18"/>
  <c r="H47" i="18"/>
  <c r="H48" i="18"/>
  <c r="H49" i="18"/>
  <c r="H50" i="18"/>
  <c r="H51" i="18"/>
  <c r="H52" i="18"/>
  <c r="H53" i="18"/>
  <c r="H54" i="18"/>
  <c r="H55" i="18"/>
  <c r="H56" i="18"/>
  <c r="H57" i="18"/>
  <c r="H58" i="18"/>
  <c r="H59" i="18"/>
  <c r="H60" i="18"/>
  <c r="H61" i="18"/>
  <c r="H62" i="18"/>
  <c r="H63" i="18"/>
  <c r="H64" i="18"/>
  <c r="H65" i="18"/>
  <c r="H66" i="18"/>
  <c r="H67" i="18"/>
  <c r="H68" i="18"/>
  <c r="H69" i="18"/>
  <c r="H70" i="18"/>
  <c r="H71" i="18"/>
  <c r="H72" i="18"/>
  <c r="H73" i="18"/>
  <c r="H74" i="18"/>
  <c r="H75" i="18"/>
  <c r="H76" i="18"/>
  <c r="H77" i="18"/>
  <c r="H78" i="18"/>
  <c r="H79" i="18"/>
  <c r="H80" i="18"/>
  <c r="H81" i="18"/>
  <c r="H82" i="18"/>
  <c r="H83" i="18"/>
  <c r="H84" i="18"/>
  <c r="H85" i="18"/>
  <c r="H86" i="18"/>
  <c r="H87" i="18"/>
  <c r="H88" i="18"/>
  <c r="H89" i="18"/>
  <c r="H90" i="18"/>
  <c r="H91" i="18"/>
  <c r="H92" i="18"/>
  <c r="H93" i="18"/>
  <c r="H94" i="18"/>
  <c r="H95" i="18"/>
  <c r="H96" i="18"/>
  <c r="H97" i="18"/>
  <c r="H98" i="18"/>
  <c r="H99" i="18"/>
  <c r="H100" i="18"/>
  <c r="H101" i="18"/>
  <c r="H102" i="18"/>
  <c r="H103" i="18"/>
  <c r="H104" i="18"/>
  <c r="H105" i="18"/>
  <c r="H106" i="18"/>
  <c r="H107" i="18"/>
  <c r="H108" i="18"/>
  <c r="H109" i="18"/>
  <c r="H110" i="18"/>
  <c r="H111" i="18"/>
  <c r="H112" i="18"/>
  <c r="H113" i="18"/>
  <c r="H114" i="18"/>
  <c r="H115" i="18"/>
  <c r="H116" i="18"/>
  <c r="H117" i="18"/>
  <c r="H118" i="18"/>
  <c r="H119" i="18"/>
  <c r="H120" i="18"/>
  <c r="H121" i="18"/>
  <c r="H122" i="18"/>
  <c r="H123" i="18"/>
  <c r="H124" i="18"/>
  <c r="H125" i="18"/>
  <c r="H126" i="18"/>
  <c r="H127" i="18"/>
  <c r="H128" i="18"/>
  <c r="I128" i="18" s="1"/>
  <c r="H129" i="18"/>
  <c r="I129" i="18" s="1"/>
  <c r="H130" i="18"/>
  <c r="H131" i="18"/>
  <c r="H132" i="18"/>
  <c r="H133" i="18"/>
  <c r="H134" i="18"/>
  <c r="H135" i="18"/>
  <c r="H136" i="18"/>
  <c r="H137" i="18"/>
  <c r="H138" i="18"/>
  <c r="H139" i="18"/>
  <c r="H140" i="18"/>
  <c r="H141" i="18"/>
  <c r="H142" i="18"/>
  <c r="H143" i="18"/>
  <c r="H144" i="18"/>
  <c r="H145" i="18"/>
  <c r="H146" i="18"/>
  <c r="H147" i="18"/>
  <c r="H148" i="18"/>
  <c r="H149" i="18"/>
  <c r="H150" i="18"/>
  <c r="H151" i="18"/>
  <c r="H152" i="18"/>
  <c r="H153" i="18"/>
  <c r="H154" i="18"/>
  <c r="H155" i="18"/>
  <c r="H156" i="18"/>
  <c r="H157" i="18"/>
  <c r="H158" i="18"/>
  <c r="H159" i="18"/>
  <c r="H160" i="18"/>
  <c r="H161" i="18"/>
  <c r="H162" i="18"/>
  <c r="H163" i="18"/>
  <c r="H164" i="18"/>
  <c r="H165" i="18"/>
  <c r="H166" i="18"/>
  <c r="H167" i="18"/>
  <c r="H168" i="18"/>
  <c r="H169" i="18"/>
  <c r="H170" i="18"/>
  <c r="H171" i="18"/>
  <c r="H172" i="18"/>
  <c r="H173" i="18"/>
  <c r="H174" i="18"/>
  <c r="H175" i="18"/>
  <c r="H176" i="18"/>
  <c r="H177" i="18"/>
  <c r="I177" i="18" s="1"/>
  <c r="H178" i="18"/>
  <c r="H179" i="18"/>
  <c r="H180" i="18"/>
  <c r="H181" i="18"/>
  <c r="H182" i="18"/>
  <c r="H183" i="18"/>
  <c r="H184" i="18"/>
  <c r="H185" i="18"/>
  <c r="H186" i="18"/>
  <c r="H187" i="18"/>
  <c r="H188" i="18"/>
  <c r="H190" i="18"/>
  <c r="H191" i="18"/>
  <c r="H192" i="18"/>
  <c r="H193" i="18"/>
  <c r="H194" i="18"/>
  <c r="H195" i="18"/>
  <c r="H196" i="18"/>
  <c r="H197" i="18"/>
  <c r="H198" i="18"/>
  <c r="H200" i="18"/>
  <c r="H201" i="18"/>
  <c r="H202" i="18"/>
  <c r="H203" i="18"/>
  <c r="H204" i="18"/>
  <c r="H205" i="18"/>
  <c r="H206" i="18"/>
  <c r="H207" i="18"/>
  <c r="H208" i="18"/>
  <c r="H209" i="18"/>
  <c r="H210" i="18"/>
  <c r="H211" i="18"/>
  <c r="H212" i="18"/>
  <c r="H213" i="18"/>
  <c r="H214" i="18"/>
  <c r="H215" i="18"/>
  <c r="H216" i="18"/>
  <c r="H217" i="18"/>
  <c r="H218" i="18"/>
  <c r="H219" i="18"/>
  <c r="H220" i="18"/>
  <c r="H221" i="18"/>
  <c r="H222" i="18"/>
  <c r="H223" i="18"/>
  <c r="H224" i="18"/>
  <c r="H225" i="18"/>
  <c r="H226" i="18"/>
  <c r="H227" i="18"/>
  <c r="H228" i="18"/>
  <c r="H229" i="18"/>
  <c r="H230" i="18"/>
  <c r="H231" i="18"/>
  <c r="H232" i="18"/>
  <c r="H233" i="18"/>
  <c r="H234" i="18"/>
  <c r="H235" i="18"/>
  <c r="H236" i="18"/>
  <c r="H237" i="18"/>
  <c r="H238" i="18"/>
  <c r="H239" i="18"/>
  <c r="H240" i="18"/>
  <c r="H241" i="18"/>
  <c r="H242" i="18"/>
  <c r="H243" i="18"/>
  <c r="H244" i="18"/>
  <c r="H245" i="18"/>
  <c r="H246" i="18"/>
  <c r="H247" i="18"/>
  <c r="H248" i="18"/>
  <c r="H249" i="18"/>
  <c r="H250" i="18"/>
  <c r="H251" i="18"/>
  <c r="H252" i="18"/>
  <c r="H253" i="18"/>
  <c r="H254" i="18"/>
  <c r="H255" i="18"/>
  <c r="H256" i="18"/>
  <c r="H257" i="18"/>
  <c r="H258" i="18"/>
  <c r="H259" i="18"/>
  <c r="H260" i="18"/>
  <c r="H261" i="18"/>
  <c r="H262" i="18"/>
  <c r="H263" i="18"/>
  <c r="H265" i="18"/>
  <c r="H266" i="18"/>
  <c r="I172" i="18" l="1"/>
  <c r="I79" i="18"/>
  <c r="I78" i="18"/>
  <c r="I61" i="18"/>
  <c r="I62" i="18"/>
  <c r="I63" i="18"/>
  <c r="I131" i="18"/>
  <c r="I132" i="18"/>
  <c r="I133" i="18"/>
  <c r="I130" i="18"/>
  <c r="I266" i="18"/>
  <c r="I265" i="18"/>
  <c r="I11" i="18"/>
  <c r="I12" i="18"/>
  <c r="I13" i="18"/>
  <c r="I14" i="18"/>
  <c r="I15" i="18"/>
  <c r="I16" i="18"/>
  <c r="I17" i="18"/>
  <c r="I18" i="18"/>
  <c r="I19" i="18"/>
  <c r="I20" i="18"/>
  <c r="I21" i="18"/>
  <c r="I22" i="18"/>
  <c r="I23" i="18"/>
  <c r="I24" i="18"/>
  <c r="I25" i="18"/>
  <c r="I26" i="18"/>
  <c r="I27" i="18"/>
  <c r="I28" i="18"/>
  <c r="I29" i="18"/>
  <c r="I30" i="18"/>
  <c r="I31" i="18"/>
  <c r="I32" i="18"/>
  <c r="I33" i="18"/>
  <c r="I34" i="18"/>
  <c r="I35" i="18"/>
  <c r="I36" i="18"/>
  <c r="I37" i="18"/>
  <c r="I38" i="18"/>
  <c r="I39" i="18"/>
  <c r="I40" i="18"/>
  <c r="I41" i="18"/>
  <c r="I44" i="18"/>
  <c r="I45" i="18"/>
  <c r="I43" i="18"/>
  <c r="I42" i="18"/>
  <c r="I46" i="18"/>
  <c r="I47" i="18"/>
  <c r="I48" i="18"/>
  <c r="I49" i="18"/>
  <c r="I50" i="18"/>
  <c r="I51" i="18"/>
  <c r="I52" i="18"/>
  <c r="I53" i="18"/>
  <c r="I54" i="18"/>
  <c r="I55" i="18"/>
  <c r="I56" i="18"/>
  <c r="I57" i="18"/>
  <c r="I58" i="18"/>
  <c r="I59" i="18"/>
  <c r="I60" i="18"/>
  <c r="I64" i="18"/>
  <c r="I65" i="18"/>
  <c r="I66" i="18"/>
  <c r="I67" i="18"/>
  <c r="I68" i="18"/>
  <c r="I69" i="18"/>
  <c r="I70" i="18"/>
  <c r="I71" i="18"/>
  <c r="I72" i="18"/>
  <c r="I73" i="18"/>
  <c r="I74" i="18"/>
  <c r="I75" i="18"/>
  <c r="I76" i="18"/>
  <c r="I77" i="18"/>
  <c r="I80" i="18"/>
  <c r="I81" i="18"/>
  <c r="I82" i="18"/>
  <c r="I83" i="18"/>
  <c r="I84" i="18"/>
  <c r="I85" i="18"/>
  <c r="I86" i="18"/>
  <c r="I87" i="18"/>
  <c r="I88" i="18"/>
  <c r="I95" i="18"/>
  <c r="I89" i="18"/>
  <c r="I90" i="18"/>
  <c r="I91" i="18"/>
  <c r="I92" i="18"/>
  <c r="I93" i="18"/>
  <c r="I94" i="18"/>
  <c r="I96" i="18"/>
  <c r="I97" i="18"/>
  <c r="I98" i="18"/>
  <c r="I99" i="18"/>
  <c r="I100" i="18"/>
  <c r="I101" i="18"/>
  <c r="I103" i="18"/>
  <c r="I104" i="18"/>
  <c r="I105" i="18"/>
  <c r="I106" i="18"/>
  <c r="I107" i="18"/>
  <c r="I108" i="18"/>
  <c r="I109" i="18"/>
  <c r="I110" i="18"/>
  <c r="I111" i="18"/>
  <c r="I112" i="18"/>
  <c r="I113" i="18"/>
  <c r="I102" i="18"/>
  <c r="I114" i="18"/>
  <c r="I115" i="18"/>
  <c r="I116" i="18"/>
  <c r="I117" i="18"/>
  <c r="I118" i="18"/>
  <c r="I119" i="18"/>
  <c r="I120" i="18"/>
  <c r="I121" i="18"/>
  <c r="I122" i="18"/>
  <c r="I123" i="18"/>
  <c r="I124" i="18"/>
  <c r="I125" i="18"/>
  <c r="I126" i="18"/>
  <c r="I127" i="18"/>
  <c r="I134" i="18"/>
  <c r="I135" i="18"/>
  <c r="I136" i="18"/>
  <c r="I137" i="18"/>
  <c r="I138" i="18"/>
  <c r="I139" i="18"/>
  <c r="I140" i="18"/>
  <c r="I142" i="18"/>
  <c r="I143" i="18"/>
  <c r="I144" i="18"/>
  <c r="I145" i="18"/>
  <c r="I146" i="18"/>
  <c r="I147" i="18"/>
  <c r="I148" i="18"/>
  <c r="I149" i="18"/>
  <c r="I150" i="18"/>
  <c r="I151" i="18"/>
  <c r="I152" i="18"/>
  <c r="I153" i="18"/>
  <c r="I154" i="18"/>
  <c r="I155" i="18"/>
  <c r="I156" i="18"/>
  <c r="I157" i="18"/>
  <c r="I158" i="18"/>
  <c r="I159" i="18"/>
  <c r="I160" i="18"/>
  <c r="I161" i="18"/>
  <c r="I141" i="18"/>
  <c r="I162" i="18"/>
  <c r="I163" i="18"/>
  <c r="I164" i="18"/>
  <c r="I165" i="18"/>
  <c r="I166" i="18"/>
  <c r="I167" i="18"/>
  <c r="I168" i="18"/>
  <c r="I169" i="18"/>
  <c r="I170" i="18"/>
  <c r="I171" i="18"/>
  <c r="I173" i="18"/>
  <c r="I174" i="18"/>
  <c r="I175" i="18"/>
  <c r="I176" i="18"/>
  <c r="I178" i="18"/>
  <c r="I179" i="18"/>
  <c r="I180" i="18"/>
  <c r="I181" i="18"/>
  <c r="I182" i="18"/>
  <c r="I183" i="18"/>
  <c r="I184" i="18"/>
  <c r="I185" i="18"/>
  <c r="I186" i="18"/>
  <c r="I187" i="18"/>
  <c r="I188" i="18"/>
  <c r="I190" i="18"/>
  <c r="I191" i="18"/>
  <c r="I192" i="18"/>
  <c r="I193" i="18"/>
  <c r="I194" i="18"/>
  <c r="I195" i="18"/>
  <c r="I196" i="18"/>
  <c r="I197" i="18"/>
  <c r="I198" i="18"/>
  <c r="I200" i="18"/>
  <c r="I201" i="18"/>
  <c r="I202" i="18"/>
  <c r="I203" i="18"/>
  <c r="I204" i="18"/>
  <c r="I205" i="18"/>
  <c r="I206" i="18"/>
  <c r="I207" i="18"/>
  <c r="I208" i="18"/>
  <c r="I209" i="18"/>
  <c r="I210" i="18"/>
  <c r="I211" i="18"/>
  <c r="I212" i="18"/>
  <c r="I213" i="18"/>
  <c r="I214" i="18"/>
  <c r="I215" i="18"/>
  <c r="I216" i="18"/>
  <c r="I217" i="18"/>
  <c r="I218" i="18"/>
  <c r="I219" i="18"/>
  <c r="I220" i="18"/>
  <c r="I221" i="18"/>
  <c r="I222" i="18"/>
  <c r="I223" i="18"/>
  <c r="I224" i="18"/>
  <c r="I225" i="18"/>
  <c r="I227" i="18"/>
  <c r="I228" i="18"/>
  <c r="I226" i="18"/>
  <c r="I229" i="18"/>
  <c r="I230" i="18"/>
  <c r="I231" i="18"/>
  <c r="I232" i="18"/>
  <c r="I233" i="18"/>
  <c r="I234" i="18"/>
  <c r="I235" i="18"/>
  <c r="I236" i="18"/>
  <c r="I237" i="18"/>
  <c r="I238" i="18"/>
  <c r="I239" i="18"/>
  <c r="I240" i="18"/>
  <c r="I241" i="18"/>
  <c r="I242" i="18"/>
  <c r="I243" i="18"/>
  <c r="I244" i="18"/>
  <c r="I245" i="18"/>
  <c r="I246" i="18"/>
  <c r="I247" i="18"/>
  <c r="I250" i="18"/>
  <c r="I248" i="18"/>
  <c r="I249" i="18"/>
  <c r="I251" i="18"/>
  <c r="I254" i="18"/>
  <c r="I255" i="18"/>
  <c r="I256" i="18"/>
  <c r="I252" i="18"/>
  <c r="I253" i="18"/>
  <c r="I257" i="18"/>
  <c r="I258" i="18"/>
  <c r="I259" i="18"/>
  <c r="I260" i="18"/>
  <c r="I261" i="18"/>
  <c r="I262" i="18"/>
  <c r="I263" i="18"/>
  <c r="I264" i="18"/>
  <c r="G267" i="18"/>
  <c r="I267" i="18" l="1"/>
  <c r="I268" i="18" s="1"/>
  <c r="I269" i="18" l="1"/>
</calcChain>
</file>

<file path=xl/sharedStrings.xml><?xml version="1.0" encoding="utf-8"?>
<sst xmlns="http://schemas.openxmlformats.org/spreadsheetml/2006/main" count="1050" uniqueCount="485">
  <si>
    <t>Kwekerij de Transitie</t>
  </si>
  <si>
    <t>Haarstraat 55a</t>
  </si>
  <si>
    <t>7596 LM, Rossum</t>
  </si>
  <si>
    <t>KwekerijDeTransitie@gmail.com</t>
  </si>
  <si>
    <t>Latijnse naam</t>
  </si>
  <si>
    <t>Aantal</t>
  </si>
  <si>
    <t>Afmeting</t>
  </si>
  <si>
    <t>60-80</t>
  </si>
  <si>
    <t>40-60</t>
  </si>
  <si>
    <t>100-120</t>
  </si>
  <si>
    <t>Toelichting</t>
  </si>
  <si>
    <t>Stek</t>
  </si>
  <si>
    <t>Lonicera kamtschatica Zojka</t>
  </si>
  <si>
    <t>Ribes nigrum Triton</t>
  </si>
  <si>
    <t>Ribes rubrum Rolan</t>
  </si>
  <si>
    <t>Ribes uva-crispa Capivator</t>
  </si>
  <si>
    <t>Rubus fruticosa Triple Crown</t>
  </si>
  <si>
    <t>Zaailing</t>
  </si>
  <si>
    <t>Morus alba</t>
  </si>
  <si>
    <t>Zaailing 2020</t>
  </si>
  <si>
    <t>Morus bombycis Shin Tso</t>
  </si>
  <si>
    <t>Sambucus nigra</t>
  </si>
  <si>
    <t>www.kwekerijdetransitie.nl</t>
  </si>
  <si>
    <t>Honingbes</t>
  </si>
  <si>
    <t>Zwarte bes</t>
  </si>
  <si>
    <t>Rode bes</t>
  </si>
  <si>
    <t>Blauwe bes</t>
  </si>
  <si>
    <t>Vlier</t>
  </si>
  <si>
    <t>Cornus mas Jolico</t>
  </si>
  <si>
    <t>Doornloze braam</t>
  </si>
  <si>
    <t>Rubus fruticosus Chester Thornless</t>
  </si>
  <si>
    <t>Aronia prunifolia Viking</t>
  </si>
  <si>
    <t>Appelbes Viking</t>
  </si>
  <si>
    <t>40-80</t>
  </si>
  <si>
    <t>Witte moerbei</t>
  </si>
  <si>
    <t>Zwartvruchtige moerbei</t>
  </si>
  <si>
    <t>Rode kruisbes</t>
  </si>
  <si>
    <t>Nederlandse naam</t>
  </si>
  <si>
    <t xml:space="preserve">€ ex btw      </t>
  </si>
  <si>
    <t>Prijs in btw</t>
  </si>
  <si>
    <t>Totaal</t>
  </si>
  <si>
    <t xml:space="preserve"> totaal ex btw:</t>
  </si>
  <si>
    <t>Totaal aantal:</t>
  </si>
  <si>
    <t>120-140</t>
  </si>
  <si>
    <t>80-100</t>
  </si>
  <si>
    <t>Actinidia arguta Ananasnaja</t>
  </si>
  <si>
    <t>Kiwibes, groen</t>
  </si>
  <si>
    <t>Niet zelfbestuivend</t>
  </si>
  <si>
    <t>Actinidia arguta Jumbo</t>
  </si>
  <si>
    <t>Actinidia arguta Kens's Red</t>
  </si>
  <si>
    <t>Kiwibes, rood</t>
  </si>
  <si>
    <t>Actinidia arguta Weiki Red</t>
  </si>
  <si>
    <t>Kiwibes, mannelijk</t>
  </si>
  <si>
    <t>voor de bestuiving van vrouwelijke planten.</t>
  </si>
  <si>
    <t>Akebia quinata</t>
  </si>
  <si>
    <t>Schijnaugurk</t>
  </si>
  <si>
    <t>Niet zelfbestuivend, twee planten nodig.</t>
  </si>
  <si>
    <t>Albizia julibrissin</t>
  </si>
  <si>
    <t>Perzische slaapboom</t>
  </si>
  <si>
    <t>Amelanchier laevis Ballerina</t>
  </si>
  <si>
    <t>Krentenboompje</t>
  </si>
  <si>
    <t>Geënt</t>
  </si>
  <si>
    <t>Armoracia rusticana</t>
  </si>
  <si>
    <t>Mierikswortel</t>
  </si>
  <si>
    <t>wortels</t>
  </si>
  <si>
    <t>Aronia prunifolia Aron</t>
  </si>
  <si>
    <t>Appelbes Aron</t>
  </si>
  <si>
    <t>100-140</t>
  </si>
  <si>
    <t>Volle struiken</t>
  </si>
  <si>
    <t>Asimina triloba</t>
  </si>
  <si>
    <t>Pawpaw zaailing</t>
  </si>
  <si>
    <t>20-60</t>
  </si>
  <si>
    <t>Asimina triloba 1 XL</t>
  </si>
  <si>
    <t>Pawpaw 1 XL</t>
  </si>
  <si>
    <t>20-40</t>
  </si>
  <si>
    <t>Asimina triloba Ford Ammend</t>
  </si>
  <si>
    <t>PawPaw Ford Ammend</t>
  </si>
  <si>
    <t>Zeer vroege vruchtdracht</t>
  </si>
  <si>
    <t>Asimina triloba Golden</t>
  </si>
  <si>
    <t>Pawpaw Golden</t>
  </si>
  <si>
    <t>Asimina triloba Golden 3</t>
  </si>
  <si>
    <t>Pawpaw Golden 3</t>
  </si>
  <si>
    <t>Asimina triloba Golden 4</t>
  </si>
  <si>
    <t>Pawpaw Golden 4</t>
  </si>
  <si>
    <t>Asimina triloba Lady Di</t>
  </si>
  <si>
    <t>Pawpaw Lady di</t>
  </si>
  <si>
    <t>Asimina triloba Mitchell</t>
  </si>
  <si>
    <t>Pawpaw Mitchell</t>
  </si>
  <si>
    <t>Asimina triloba NC1</t>
  </si>
  <si>
    <t>Pawpaw NC1</t>
  </si>
  <si>
    <t>Asimina triloba Overleese</t>
  </si>
  <si>
    <t>Pawpaw Overleese</t>
  </si>
  <si>
    <t>Asimina triloba Pennsylvania Golden</t>
  </si>
  <si>
    <t>Pawpaw Pensylvania golden</t>
  </si>
  <si>
    <t>Asimina triloba Rebecca's Gold</t>
  </si>
  <si>
    <t>Pawpaw Rebecca's Gold</t>
  </si>
  <si>
    <t>Asimina triloba Ruby Mean</t>
  </si>
  <si>
    <t>Pawpaw Ruby Mean</t>
  </si>
  <si>
    <t>Asimina triloba SAA Zimmerman</t>
  </si>
  <si>
    <t>Pawpaw SAA Zimmerman</t>
  </si>
  <si>
    <t>Asimina triloba Sunflower</t>
  </si>
  <si>
    <t>Pawpaw Sunflower</t>
  </si>
  <si>
    <t>Asimina triloba Taylor</t>
  </si>
  <si>
    <t>Pawpaw Taylor</t>
  </si>
  <si>
    <t>Asimina triloba Tolcate</t>
  </si>
  <si>
    <t>Pawpaw Tolcate</t>
  </si>
  <si>
    <t>Asimina triloba Wilson</t>
  </si>
  <si>
    <t>Pawpaw Wilson</t>
  </si>
  <si>
    <t>Calycanthus floridus</t>
  </si>
  <si>
    <t>Specerijstruik</t>
  </si>
  <si>
    <t>20-80</t>
  </si>
  <si>
    <t>Caragana arborescens</t>
  </si>
  <si>
    <t>Erwtenstruik</t>
  </si>
  <si>
    <t>60-100</t>
  </si>
  <si>
    <t>Carya laciniosa Fayette</t>
  </si>
  <si>
    <t>Koningsnoot / pekannoot</t>
  </si>
  <si>
    <t>Carya laciniosa Henry</t>
  </si>
  <si>
    <t>Carya laciniosa</t>
  </si>
  <si>
    <t>Carya illinoensis</t>
  </si>
  <si>
    <t>Pekannoot</t>
  </si>
  <si>
    <t>Carya ovata</t>
  </si>
  <si>
    <t>Hickory noot / pecannoot</t>
  </si>
  <si>
    <t>Castanea dentata</t>
  </si>
  <si>
    <t>Amerikaanse tamme kastanje</t>
  </si>
  <si>
    <t>Castanea mollissima</t>
  </si>
  <si>
    <t>Chinese tamme kastanje</t>
  </si>
  <si>
    <t>Castanea sativa x crenata Bouche de Betizac</t>
  </si>
  <si>
    <t>Tamme kastanje</t>
  </si>
  <si>
    <t>Castanea sativa x crenata Bournette</t>
  </si>
  <si>
    <t>Castanea sativa x crenata Maraval</t>
  </si>
  <si>
    <t>100-200</t>
  </si>
  <si>
    <t>Castanea sativa x crenata Marigoule</t>
  </si>
  <si>
    <t>150-200</t>
  </si>
  <si>
    <t>Castanea sativa x crenata Marlhac</t>
  </si>
  <si>
    <t>100-150</t>
  </si>
  <si>
    <t>Castanea sativa x crenata Marsol</t>
  </si>
  <si>
    <t>60-200+</t>
  </si>
  <si>
    <t>Castanea sativa x crenata Precoce de migoule</t>
  </si>
  <si>
    <t>120-150</t>
  </si>
  <si>
    <t>Castanea sativa x crenata Rousse de Nay</t>
  </si>
  <si>
    <t>Castanea sativa x mollissima Big Euro</t>
  </si>
  <si>
    <t>40-100</t>
  </si>
  <si>
    <t>Castanea sativa zaailing</t>
  </si>
  <si>
    <t>Kornoelje</t>
  </si>
  <si>
    <t>Corylus avellana Barcelona</t>
  </si>
  <si>
    <t>20-100</t>
  </si>
  <si>
    <t>Hazelnoot geënt</t>
  </si>
  <si>
    <t>Meerstammige struiken op eigen wortel</t>
  </si>
  <si>
    <t>Corylus avellana Corabel</t>
  </si>
  <si>
    <t xml:space="preserve">Hazelnoot struik </t>
  </si>
  <si>
    <t>200+</t>
  </si>
  <si>
    <t>Afleggers, eenstammig</t>
  </si>
  <si>
    <t>60-140</t>
  </si>
  <si>
    <t>Corylus avellana Cosford</t>
  </si>
  <si>
    <t>Corylus avellana Emoa 1</t>
  </si>
  <si>
    <t>Corylus avellana Gunslebert</t>
  </si>
  <si>
    <t>Corylus avellana Gustav Zeller</t>
  </si>
  <si>
    <t>Corylus avellana Halle'sche Riesen</t>
  </si>
  <si>
    <t>40-120</t>
  </si>
  <si>
    <t>Corylus avellana Lang Tidlig Zeller</t>
  </si>
  <si>
    <t>Corylus avellana Nottinghams Fruheste</t>
  </si>
  <si>
    <t>120-+</t>
  </si>
  <si>
    <t>Corylus avellana Webbs Prize Cob</t>
  </si>
  <si>
    <t>Cudrania tricuspidata Female</t>
  </si>
  <si>
    <t>Chinese moerbei</t>
  </si>
  <si>
    <t>Cudrania tricuspidata Male (hu)</t>
  </si>
  <si>
    <t>Cudrania tricuspidata Norris</t>
  </si>
  <si>
    <t>Cudrania tricuspidata Prathenos</t>
  </si>
  <si>
    <t>80-160</t>
  </si>
  <si>
    <t>Cudrania tricuspidata Seedless</t>
  </si>
  <si>
    <t>Cydonia oblonga Champion</t>
  </si>
  <si>
    <t>Kweepeer</t>
  </si>
  <si>
    <t>Geënt op Kwee Ba29</t>
  </si>
  <si>
    <t>Cydonia oblonga Leskovacz</t>
  </si>
  <si>
    <t>200-+</t>
  </si>
  <si>
    <t>Cydonia oblonga Vranja</t>
  </si>
  <si>
    <t>Cynara cardunculus</t>
  </si>
  <si>
    <t>Kardoen, grote planten</t>
  </si>
  <si>
    <t>plant</t>
  </si>
  <si>
    <t>Gezaaid 2023</t>
  </si>
  <si>
    <t>Kaki</t>
  </si>
  <si>
    <t>Diospyros kaki Ernie</t>
  </si>
  <si>
    <t>Diospyros kaki Fau Fau</t>
  </si>
  <si>
    <t>80-120</t>
  </si>
  <si>
    <t>Diospyros kaki Great Wall</t>
  </si>
  <si>
    <t>Diospyros kaki Hachiya</t>
  </si>
  <si>
    <t>Diospyros kaki Hao River</t>
  </si>
  <si>
    <t>Diospyros kaki Hiratanen Nashi</t>
  </si>
  <si>
    <t>20-150</t>
  </si>
  <si>
    <t>Diospyros kaki Jiro</t>
  </si>
  <si>
    <t>Diospyros kaki Kuro Gaki</t>
  </si>
  <si>
    <t>Diospyros kaki O'gosho</t>
  </si>
  <si>
    <t>Diospyros kaki Tam Kam</t>
  </si>
  <si>
    <t>Diospyros kaki Tipo</t>
  </si>
  <si>
    <t>Diospyros kaki x virginiana Chuchupaka</t>
  </si>
  <si>
    <t>Diospyros kaki x virginiana Dar Sofiyivky</t>
  </si>
  <si>
    <t>Diospyros kaki x virginiana Hoverla</t>
  </si>
  <si>
    <t>Diospyros kaki x virginiana JT-02 (Mikkusu)</t>
  </si>
  <si>
    <t>Diospyros kaki x virginiana Kassandra</t>
  </si>
  <si>
    <t>Diospyros kaki x virginiana Nikitia's Gift</t>
  </si>
  <si>
    <t>40-140</t>
  </si>
  <si>
    <t>Diospyros kaki x virginiana Pixie (fruiting male)</t>
  </si>
  <si>
    <t>Diospyros kaki x virginiana Ros x Vir (male)</t>
  </si>
  <si>
    <t>Diospyros kaki Zirochka</t>
  </si>
  <si>
    <t>Diospyros lotus Albert</t>
  </si>
  <si>
    <t>Diospyros lotus Barts Seedling</t>
  </si>
  <si>
    <t>Diospyros lotus Meader</t>
  </si>
  <si>
    <t>Diospyros virginiana Dollywood</t>
  </si>
  <si>
    <t>Persimoen</t>
  </si>
  <si>
    <t>Diospyros virginiana K6</t>
  </si>
  <si>
    <t>Diospyros virginiana Lena</t>
  </si>
  <si>
    <t>Diospyros virginiana NC 10</t>
  </si>
  <si>
    <t>120-160</t>
  </si>
  <si>
    <t>Diospyros virginiana Pieper</t>
  </si>
  <si>
    <t>Diospyros virginiana Supersweet</t>
  </si>
  <si>
    <t>Diospyros virginiana Szukiss</t>
  </si>
  <si>
    <t>Diospyros virginiana Yates</t>
  </si>
  <si>
    <t>Eucommia ulmoides</t>
  </si>
  <si>
    <t>Gummiboom</t>
  </si>
  <si>
    <t>Ficus carica Chelsea</t>
  </si>
  <si>
    <t>Vijg</t>
  </si>
  <si>
    <t>Stek, paars-rood-bruine vruchten</t>
  </si>
  <si>
    <t>Juglans ailantifolia</t>
  </si>
  <si>
    <t>Hartnoot</t>
  </si>
  <si>
    <t>Juglans ailantifolia Cordiformis Adelphia</t>
  </si>
  <si>
    <t>Juglans ailantifolia Cordiformis Fodemaier</t>
  </si>
  <si>
    <t>Juglans ailantifolia Cordiformis Liba</t>
  </si>
  <si>
    <t>Juglans cinerea</t>
  </si>
  <si>
    <t>Grijze walnoot</t>
  </si>
  <si>
    <t>Juglans cinerea Beckwith</t>
  </si>
  <si>
    <t>Juglans cinerea Kenworthy</t>
  </si>
  <si>
    <t>Juglans regia Aufhauser Baden</t>
  </si>
  <si>
    <t>Walnoot</t>
  </si>
  <si>
    <t>Juglans regia Axel</t>
  </si>
  <si>
    <t>Juglans regia Bella Maria</t>
  </si>
  <si>
    <t>Juglans regia Big and Easy</t>
  </si>
  <si>
    <t>60-120</t>
  </si>
  <si>
    <t>Juglans regia Broadview</t>
  </si>
  <si>
    <t>Juglans regia Bucaneer</t>
  </si>
  <si>
    <t>Juglans regia Buszaki Pirosbelu</t>
  </si>
  <si>
    <t>Juglans regia Fernette</t>
  </si>
  <si>
    <t>Juglans regia Fernor</t>
  </si>
  <si>
    <t>Juglans regia Franquette</t>
  </si>
  <si>
    <t>Juglans regia Lange van Lod</t>
  </si>
  <si>
    <t>Juglans regia Mars</t>
  </si>
  <si>
    <t>80-140</t>
  </si>
  <si>
    <t>Juglans regia Milotai 10</t>
  </si>
  <si>
    <t>Juglans regia Northdown Clawnnut</t>
  </si>
  <si>
    <t>Juglans regia nr 22</t>
  </si>
  <si>
    <t>Juglans regia Plovdivski</t>
  </si>
  <si>
    <t>Juglans regia Purpurea</t>
  </si>
  <si>
    <t>Juglans regia Rote Mosel</t>
  </si>
  <si>
    <t>80-200</t>
  </si>
  <si>
    <t>Juglans regia Sychrov</t>
  </si>
  <si>
    <t>Juglans regia</t>
  </si>
  <si>
    <t>Juglans X Bixby Mitchell</t>
  </si>
  <si>
    <t>Buartnoot</t>
  </si>
  <si>
    <t>Lavandula angustifolia</t>
  </si>
  <si>
    <t>Lavendel</t>
  </si>
  <si>
    <t>10-40</t>
  </si>
  <si>
    <t>Malus domestica Ecolette</t>
  </si>
  <si>
    <t>Appel</t>
  </si>
  <si>
    <t>2023. Onderstam: Bittenfelder</t>
  </si>
  <si>
    <t>2024. Onderstam: Bittenfelder of M111</t>
  </si>
  <si>
    <t>Malus domestica Elstar</t>
  </si>
  <si>
    <t>Malus domestica Notaris</t>
  </si>
  <si>
    <t>Mentha x piperita Multimentha</t>
  </si>
  <si>
    <t>Pepermunt</t>
  </si>
  <si>
    <t>kale wortel</t>
  </si>
  <si>
    <t>Mentha x rotundifolia</t>
  </si>
  <si>
    <t>Wollige munt</t>
  </si>
  <si>
    <t>Mespilus germanica Westerveld</t>
  </si>
  <si>
    <t>Mispel</t>
  </si>
  <si>
    <t>100-160</t>
  </si>
  <si>
    <t>Morus alba Galicia 1</t>
  </si>
  <si>
    <t>Grote zwarte vruchten</t>
  </si>
  <si>
    <t>Pinus pinea</t>
  </si>
  <si>
    <t>Pijnboom</t>
  </si>
  <si>
    <t>Zaailingen</t>
  </si>
  <si>
    <t>Populus balsamifera</t>
  </si>
  <si>
    <t>Populier</t>
  </si>
  <si>
    <t>Populus fremontii</t>
  </si>
  <si>
    <t>Populus trichocarpa ‘Trichobel’</t>
  </si>
  <si>
    <t>Populus x canadensis ‘Dorskamp’</t>
  </si>
  <si>
    <t>Populus x canadensis ‘Ellert’</t>
  </si>
  <si>
    <t>Populus x canadensis ‘Ogy’</t>
  </si>
  <si>
    <t>Populus x generosa ‘Unal’</t>
  </si>
  <si>
    <t>Populus x jackii ‘Aurora’</t>
  </si>
  <si>
    <t>Prunus armeniaca Flavourcot</t>
  </si>
  <si>
    <t>Abrikoos</t>
  </si>
  <si>
    <t>Prunus armeniaca Kaunas</t>
  </si>
  <si>
    <t>Geënt op myrobalan</t>
  </si>
  <si>
    <t>Prunus armeniaca Moscow big</t>
  </si>
  <si>
    <t>Geënt op cerasifera</t>
  </si>
  <si>
    <t>Prunus armeniaca Petit Muscat</t>
  </si>
  <si>
    <t>Prunus armeniaca Tomcot</t>
  </si>
  <si>
    <t>Prunus domestica Avalon</t>
  </si>
  <si>
    <t>Pruim, paars</t>
  </si>
  <si>
    <t>Geënt op SJA</t>
  </si>
  <si>
    <t>Prunus domestica Latvian yellow</t>
  </si>
  <si>
    <t>Pruim, geel</t>
  </si>
  <si>
    <t>Prunus domestica Mirabelle de Metz</t>
  </si>
  <si>
    <t>Mirabelle de Metz</t>
  </si>
  <si>
    <t>Prunus domestica Mirabelle de Nancy</t>
  </si>
  <si>
    <t>Mirabelle de Nancy</t>
  </si>
  <si>
    <t>Prunus domestica Opal (Vroeg)</t>
  </si>
  <si>
    <t>140-160</t>
  </si>
  <si>
    <t>Prunus salicifolia x cerasifera Gek</t>
  </si>
  <si>
    <t>Gele pruim</t>
  </si>
  <si>
    <t>Pyrus communis Groene spoor Moestuin</t>
  </si>
  <si>
    <t>Peer (zoete handpeer)</t>
  </si>
  <si>
    <t>40-70</t>
  </si>
  <si>
    <t>Pyrus communis Rote Weinbirne</t>
  </si>
  <si>
    <t>Peer</t>
  </si>
  <si>
    <t>110-120 en 120-140</t>
  </si>
  <si>
    <t>Pyrus communis Sommer apotheker</t>
  </si>
  <si>
    <t>Peer, oud Duits ras</t>
  </si>
  <si>
    <t>60-80, 80-100</t>
  </si>
  <si>
    <t>Pyrus pyrifolia Chojuro</t>
  </si>
  <si>
    <t>Nashipeer</t>
  </si>
  <si>
    <t>Onderstam: Kirchensaller of betulifolia</t>
  </si>
  <si>
    <t>Pyrus pyrifolia Hajatama</t>
  </si>
  <si>
    <t>Pyrus pyrifolia Kosui</t>
  </si>
  <si>
    <t>Pyrus pyrifolia Kumoi</t>
  </si>
  <si>
    <t>Pyrus pyrifolia nijiseiki</t>
  </si>
  <si>
    <t>Pyrus pyrifolia Shinseiki</t>
  </si>
  <si>
    <t>Pyrus pyrifolia Tama</t>
  </si>
  <si>
    <t>Quercus ilex</t>
  </si>
  <si>
    <t>Steeneik</t>
  </si>
  <si>
    <t>Ribes × nidigrolaria Josta</t>
  </si>
  <si>
    <t>Jostabes</t>
  </si>
  <si>
    <t>Flinke stekken</t>
  </si>
  <si>
    <t>Ribes nigrum × uva-crispa Caseile</t>
  </si>
  <si>
    <t>Ribes nigrum × uva-crispa Jodeli</t>
  </si>
  <si>
    <t>Ribes nigrum Titania</t>
  </si>
  <si>
    <t>Ribes rubrum Gloire des Sablons</t>
  </si>
  <si>
    <t>Roze bes</t>
  </si>
  <si>
    <t>Jonge stekken</t>
  </si>
  <si>
    <t>Rosmarinus officinalis Arp</t>
  </si>
  <si>
    <t>Rosmarinus officinalis Green Ginger</t>
  </si>
  <si>
    <t>Rubus fruticosus Thornless Evergreen</t>
  </si>
  <si>
    <t>Doorbloze braam</t>
  </si>
  <si>
    <t>Rubus idaeus Autumn Bliss</t>
  </si>
  <si>
    <t>Herfstframboos</t>
  </si>
  <si>
    <t>Rubus idaeus Japanse Wijnbes</t>
  </si>
  <si>
    <t>Japanse wijnbes</t>
  </si>
  <si>
    <t>Rubus idaeus Taybes</t>
  </si>
  <si>
    <t>Taybes</t>
  </si>
  <si>
    <t>Rubus idaeus Buckingham Tayberry</t>
  </si>
  <si>
    <t>Rubus idaeus Veten</t>
  </si>
  <si>
    <t>Framboos</t>
  </si>
  <si>
    <t>Ruta graveolens</t>
  </si>
  <si>
    <t>Wijnruit</t>
  </si>
  <si>
    <t>Salix Acutifolia</t>
  </si>
  <si>
    <t>Siberische wilg</t>
  </si>
  <si>
    <t>100+</t>
  </si>
  <si>
    <t>Salix Alba Chermesina</t>
  </si>
  <si>
    <t>Schietwilg</t>
  </si>
  <si>
    <t>Salix Alba Vitellina</t>
  </si>
  <si>
    <t>Salix triandra</t>
  </si>
  <si>
    <t>Amandelwilg</t>
  </si>
  <si>
    <t>Salix x Vlechtwilg</t>
  </si>
  <si>
    <t>Salvia officinalis Crispa</t>
  </si>
  <si>
    <t>Salie</t>
  </si>
  <si>
    <t>Gestekt 2023</t>
  </si>
  <si>
    <t>Gestekt 2024</t>
  </si>
  <si>
    <t>Salvia officinalis Robin Hill</t>
  </si>
  <si>
    <t>Sambucus canadensis</t>
  </si>
  <si>
    <t>Canadese vlier</t>
  </si>
  <si>
    <t>Bloeit in het najaar</t>
  </si>
  <si>
    <t>Sambucus nigra Haidegg</t>
  </si>
  <si>
    <t>Vlier, vruchtselectie</t>
  </si>
  <si>
    <t>Sambucus nigra Haschberg</t>
  </si>
  <si>
    <t>Sambucus nigra Korsor</t>
  </si>
  <si>
    <t>Sambucus nigra Sambu</t>
  </si>
  <si>
    <t>Sambucus nigra Samdal</t>
  </si>
  <si>
    <t>Schisandra chinensis</t>
  </si>
  <si>
    <t>Vijf-smaken bes</t>
  </si>
  <si>
    <t>Sorbus aucuparia Edulis</t>
  </si>
  <si>
    <t>Eetbare lijsterbes</t>
  </si>
  <si>
    <t>60-150</t>
  </si>
  <si>
    <t>Tetradium daniellii</t>
  </si>
  <si>
    <t>Bijenboom</t>
  </si>
  <si>
    <t>Toona sinensis zaailing</t>
  </si>
  <si>
    <t>Franse uiensoepboom</t>
  </si>
  <si>
    <t>40-150</t>
  </si>
  <si>
    <t>Torminalis glaberrima</t>
  </si>
  <si>
    <t>Elsbes</t>
  </si>
  <si>
    <t>Vitis vinifera Canadice</t>
  </si>
  <si>
    <t>Witte pitloze druif</t>
  </si>
  <si>
    <t>Kruidige smaak en meeldouwresistent</t>
  </si>
  <si>
    <t>x Sorbopyrus auricularis Shipova</t>
  </si>
  <si>
    <t>Shipova peer</t>
  </si>
  <si>
    <t>Zanthoxylum simulans</t>
  </si>
  <si>
    <t>Peperbes</t>
  </si>
  <si>
    <t>40-160</t>
  </si>
  <si>
    <t>Ziziphus jujube</t>
  </si>
  <si>
    <t>Jujube</t>
  </si>
  <si>
    <t xml:space="preserve">Subtotaal ex BTW        </t>
  </si>
  <si>
    <t>SKAL: 108660</t>
  </si>
  <si>
    <t>NAKtuinbouw: 96364</t>
  </si>
  <si>
    <t>Prijs- en bestellijst winter 2024-2025</t>
  </si>
  <si>
    <t>BTW nr: 0697.78.024.B.01</t>
  </si>
  <si>
    <t>KVK nr: 65290720</t>
  </si>
  <si>
    <t>Straat:</t>
  </si>
  <si>
    <t>Naam contactpersoon:</t>
  </si>
  <si>
    <t>Naam Bedrijf:</t>
  </si>
  <si>
    <t>Huisnummer + toevoeging:</t>
  </si>
  <si>
    <t>Postcode:</t>
  </si>
  <si>
    <t>Woonplaats:</t>
  </si>
  <si>
    <t>E-mailadres:</t>
  </si>
  <si>
    <t>Telefoonnumer:</t>
  </si>
  <si>
    <t>Geef hier uw wensen op voor bezorgen of ophalen. Bij bezoring overleggen wij met u over de mogelijkheden.</t>
  </si>
  <si>
    <t>Nog wensen? Vul ze hier in en ik zal kijken of ik er aan kan komen of ze voor komend jaar kan gaan kweken.</t>
  </si>
  <si>
    <t>Hippophae rhamnoides Frugana</t>
  </si>
  <si>
    <t>Hippophae rhamnoides Hergo</t>
  </si>
  <si>
    <t>Hippophae rhamnoides Pollmix 1</t>
  </si>
  <si>
    <t>Hippophae rhamnoides Pollmix 4</t>
  </si>
  <si>
    <t>Duindoorn</t>
  </si>
  <si>
    <t>Kale wortel</t>
  </si>
  <si>
    <t>Meidoorn</t>
  </si>
  <si>
    <t>Crataegus tanacetifolia</t>
  </si>
  <si>
    <t>Crataegus schraderiana</t>
  </si>
  <si>
    <t>Mespilus germanica Nottingham</t>
  </si>
  <si>
    <t>Geënt op Kwee of Kirchensaller</t>
  </si>
  <si>
    <t>Gagel</t>
  </si>
  <si>
    <t>Myrica gale</t>
  </si>
  <si>
    <t>Filipendula ulmaria (moerasspirea)</t>
  </si>
  <si>
    <t>Moerasspirea</t>
  </si>
  <si>
    <t>Hemerocallis 'Arboricultura'</t>
  </si>
  <si>
    <t>Daglelie, oranje</t>
  </si>
  <si>
    <t>Zaailing, 1 jaar oud</t>
  </si>
  <si>
    <t>Zaailing, 2 jaar oud</t>
  </si>
  <si>
    <t>Rozemarijn, zeer winterhard</t>
  </si>
  <si>
    <t>Rozemarijn, lichte gembersmaak</t>
  </si>
  <si>
    <r>
      <t xml:space="preserve">Vul achter de planten die u wenst het aantal in. Kies bij meerdere maten de gewenste maten door de bijbehorende prijs in te vullen of schrijf dit in het vak van de toelichting. Vergeet ook niet om de contactgegevens onderaan het formulier in te vullen.
Het formulier rekent automatisch een </t>
    </r>
    <r>
      <rPr>
        <u/>
        <sz val="11"/>
        <color theme="1"/>
        <rFont val="Calibri"/>
        <family val="2"/>
        <scheme val="minor"/>
      </rPr>
      <t>voorlopige</t>
    </r>
    <r>
      <rPr>
        <sz val="11"/>
        <color theme="1"/>
        <rFont val="Calibri"/>
        <family val="2"/>
        <scheme val="minor"/>
      </rPr>
      <t xml:space="preserve"> prijs uit. 
Na ontvangst van de ingevulde bestellijst, controleren wij of alles nog op voorraad is in de gewenste aantallen en maten. Vervolgens sturen wij een bevestiging met wat er geleverd kan worden. Bij akkoord ontvangen wij graag een bericht van via de mail, inclusief eventuele aanpassingen en wensen. Dan reserveren wij de planten voor u. Wij telen in de volle grond en zijn trots op onze biologische bodem. Die houden we graag op de boerderij! Daarom wordt nagenoeg alles geleverd als wortelgoed en moet dit na ontvangst direct worden ingekuild of geplant.
Alle planten zijn biologisch gekweekt, in de volle grond, en worden als wortelgoed aangeboden. Het kan zijn dat enkele plantsoorten of maten ten tijde van het rooien van uw order niet geschikt blijken voor levering. Wij zullen dan t.z.t. een voorstel doen voor een vergelijkbare vervangende maat / plantsoort / variëteit etc. Dit kan gevolgen hebben voor de prijs. U bent vrij hier wel of niet mee akkoord te gaan.
Zie voor de volledige leveringsvoorwaarden onze website. </t>
    </r>
  </si>
  <si>
    <t>Corylus avellana Rotblatige Zellernuss</t>
  </si>
  <si>
    <t>Uitverkocht</t>
  </si>
  <si>
    <t>Diospyros kaki x virginiana Bozhiy Dar (Gift of God)</t>
  </si>
  <si>
    <t>Sorbus aucuparia Alaja Krupnaja</t>
  </si>
  <si>
    <t>Sorbus aucuparia Burka</t>
  </si>
  <si>
    <t>Sorbus aucuparia Granatnaja</t>
  </si>
  <si>
    <t>Sorbus aucuparia Likiornaja</t>
  </si>
  <si>
    <t>Sorbus aucuparia Nevezhinskaja</t>
  </si>
  <si>
    <t>Sorbus aucuparia Rosina</t>
  </si>
  <si>
    <t>Sorbus aucuparia hybr. Sacharnaja</t>
  </si>
  <si>
    <t>Sorbus aucuparia hybr. Titan</t>
  </si>
  <si>
    <t>Ongewortelde staak. Snel opgaand groen tbv luwte, schaduw en bodemleven</t>
  </si>
  <si>
    <t>Ongewortelde staak. Pas op, kan 3 tot 5 meter per jaar groeien!</t>
  </si>
  <si>
    <t>Vaccinium corymbosum Duke</t>
  </si>
  <si>
    <t>BTW 21%</t>
  </si>
  <si>
    <t>Pyrus bretschneideri Early Shu</t>
  </si>
  <si>
    <t>(60-80: €65,-. 80-100: €190. 100-120: €22,-)</t>
  </si>
  <si>
    <t>Zaailingen 2022 (20-40: €11,- | 40-60: €16,-)</t>
  </si>
  <si>
    <t>Geënt (20-40: €27,5,- | 40-60: €32,-)</t>
  </si>
  <si>
    <t>(20-40: €8-| 40-60: €10,-| 60-80: 14,-)</t>
  </si>
  <si>
    <t>Maat en prijs | 20-60: €27,5,- | 60-100: €37,5,- | 100-150: €49,- | 150-200: €60,- | 200+: €65,-</t>
  </si>
  <si>
    <t>Geënt. Maat en prijs | 20-60: €20,-</t>
  </si>
  <si>
    <t>Geënt. Maat en prijs | 20-60: €19,- | 60-80: €22,- | 80-100: €32,5,- | 100-150: €39,-</t>
  </si>
  <si>
    <t>Geënt. Maat en prijs | 60-80: €22,- | 80-100: €32,5,- | 100-150: €39,-</t>
  </si>
  <si>
    <t>Geënt. Maat en prijs | 100-150: €39,-</t>
  </si>
  <si>
    <t>Geënt. Maat en prijs | 80-100: €32,5,- | 100-150: €39,-</t>
  </si>
  <si>
    <t xml:space="preserve">Geënt. Maat en prijs | 60-80: €22,- | 80-120: €27,5,- |120-160: €32,- </t>
  </si>
  <si>
    <t xml:space="preserve">Geënt. Maat en prijs | 80-120: €27,5,- |120-160: €32,- </t>
  </si>
  <si>
    <t>Geënt: 20-60: € 30,- | 60-100: €35.-</t>
  </si>
  <si>
    <t>Geënt: 20-60: € 30,- | 60-100: €35.- | 100-150: €45,-</t>
  </si>
  <si>
    <t>Geënt: 20-60: € 30,-</t>
  </si>
  <si>
    <t>Geënt: 100-150: €45,-</t>
  </si>
  <si>
    <t>Zaailing: 40-80: €17,50 | 80-100: €190 | 100-120: €22,-</t>
  </si>
  <si>
    <t>Geënt. 40-80: € 65,- | 80-120: €75,- | 120-160: € 85,- | 160-200: €95,-</t>
  </si>
  <si>
    <t xml:space="preserve">Geënt. 40-60: €50,- | 60-100: € 60,- </t>
  </si>
  <si>
    <t>Geënt.  80-120: €75,- | 120-160: € 85,- | 160-200: €95,-</t>
  </si>
  <si>
    <t xml:space="preserve">Geënt. 60-100: € 60,- </t>
  </si>
  <si>
    <t>Zaailingen. Maat / prijs. 40-60: €20,- | 60-80: €25,- | 80-100: €30,-</t>
  </si>
  <si>
    <t xml:space="preserve">Geënt 2023. Ondersam: Sorbus aucuparia. 60-100: €19 </t>
  </si>
  <si>
    <t>Geënt 2023. Ondersam: Sorbus aucuparia. 60-100: €19 | 100-150: €22,- | 150-200: 27,50</t>
  </si>
  <si>
    <t xml:space="preserve">Zaailing: 80-100: €12,50 | 100-120: €15,-| 120-150: €17,50 </t>
  </si>
  <si>
    <t>Maat / prijs 80-100/ €22,-</t>
  </si>
  <si>
    <t>Maat / prijs 80-100: 24,- |100-140: €35,- | 140-160: €49,-</t>
  </si>
  <si>
    <t>Versie 13-01-2025</t>
  </si>
  <si>
    <t>Prunus persica Amsden</t>
  </si>
  <si>
    <t>Perzik</t>
  </si>
  <si>
    <t>Geënt: 60-80: €17,50 | 80-100: €20,-</t>
  </si>
  <si>
    <t>Prunus armeniaca Krasnosciokij</t>
  </si>
  <si>
    <t>160-200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</si>
</sst>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 &quot;€&quot;\ * #,##0.00_ ;_ &quot;€&quot;\ * \-#,##0.00_ ;_ &quot;€&quot;\ * &quot;-&quot;??_ ;_ @_ "/>
    <numFmt numFmtId="43" formatCode="_ * #,##0.00_ ;_ * \-#,##0.00_ ;_ * &quot;-&quot;??_ ;_ @_ "/>
    <numFmt numFmtId="164" formatCode="#,##0.00&quot; &quot;;&quot;-&quot;#,##0.00&quot; &quot;;&quot;-&quot;#&quot; &quot;;&quot; &quot;@&quot; &quot;"/>
  </numFmts>
  <fonts count="38" x14ac:knownFonts="1">
    <font>
      <sz val="11"/>
      <color theme="1"/>
      <name val="Calibri"/>
      <family val="2"/>
      <scheme val="minor"/>
    </font>
    <font>
      <sz val="11"/>
      <color theme="1"/>
      <name val="Calibri"/>
      <family val="2"/>
      <scheme val="minor"/>
    </font>
    <font>
      <sz val="8"/>
      <color theme="1"/>
      <name val="Calibri"/>
      <family val="2"/>
      <scheme val="minor"/>
    </font>
    <font>
      <sz val="9"/>
      <color theme="1"/>
      <name val="Calibri"/>
      <family val="2"/>
      <scheme val="minor"/>
    </font>
    <font>
      <b/>
      <sz val="9"/>
      <color theme="1"/>
      <name val="Calibri"/>
      <family val="2"/>
      <scheme val="minor"/>
    </font>
    <font>
      <sz val="6"/>
      <color theme="1"/>
      <name val="Calibri"/>
      <family val="2"/>
      <scheme val="minor"/>
    </font>
    <font>
      <b/>
      <sz val="7"/>
      <color theme="1"/>
      <name val="Calibri"/>
      <family val="2"/>
      <scheme val="minor"/>
    </font>
    <font>
      <sz val="9"/>
      <name val="Calibri"/>
      <family val="2"/>
      <scheme val="minor"/>
    </font>
    <font>
      <sz val="6"/>
      <name val="Calibri"/>
      <family val="2"/>
      <scheme val="minor"/>
    </font>
    <font>
      <b/>
      <sz val="11"/>
      <color theme="1"/>
      <name val="Calibri"/>
      <family val="2"/>
      <scheme val="minor"/>
    </font>
    <font>
      <b/>
      <sz val="11"/>
      <name val="Calibri"/>
      <family val="2"/>
    </font>
    <font>
      <sz val="11"/>
      <name val="Calibri"/>
      <family val="2"/>
      <scheme val="minor"/>
    </font>
    <font>
      <i/>
      <sz val="11"/>
      <name val="Calibri"/>
      <family val="2"/>
      <scheme val="minor"/>
    </font>
    <font>
      <b/>
      <sz val="11"/>
      <name val="Calibri"/>
      <family val="2"/>
      <scheme val="minor"/>
    </font>
    <font>
      <u/>
      <sz val="11"/>
      <color theme="1"/>
      <name val="Calibri"/>
      <family val="2"/>
      <scheme val="minor"/>
    </font>
    <font>
      <sz val="24"/>
      <color theme="1"/>
      <name val="Berlin Sans FB"/>
      <family val="2"/>
    </font>
    <font>
      <sz val="11"/>
      <color theme="1" tint="0.249977111117893"/>
      <name val="Calibri"/>
      <family val="2"/>
      <scheme val="minor"/>
    </font>
    <font>
      <sz val="14"/>
      <name val="Berlin Sans FB"/>
      <family val="2"/>
    </font>
    <font>
      <sz val="24"/>
      <color theme="1"/>
      <name val="Calibri"/>
      <family val="2"/>
      <scheme val="minor"/>
    </font>
    <font>
      <sz val="11"/>
      <color rgb="FF000000"/>
      <name val="Calibri"/>
      <family val="2"/>
    </font>
    <font>
      <b/>
      <sz val="10"/>
      <color rgb="FF000000"/>
      <name val="Calibri"/>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b/>
      <i/>
      <u/>
      <sz val="10"/>
      <color rgb="FF000000"/>
      <name val="Calibri"/>
      <family val="2"/>
    </font>
    <font>
      <sz val="11"/>
      <color rgb="FF000000"/>
      <name val="Calibri"/>
      <family val="2"/>
      <scheme val="minor"/>
    </font>
    <font>
      <sz val="9"/>
      <color theme="0"/>
      <name val="Calibri"/>
      <family val="2"/>
      <scheme val="minor"/>
    </font>
    <font>
      <strike/>
      <sz val="11"/>
      <name val="Calibri"/>
      <family val="2"/>
      <scheme val="minor"/>
    </font>
    <font>
      <b/>
      <strike/>
      <sz val="11"/>
      <name val="Calibri"/>
      <family val="2"/>
      <scheme val="minor"/>
    </font>
    <font>
      <sz val="8"/>
      <name val="Calibri"/>
      <family val="2"/>
      <scheme val="minor"/>
    </font>
  </fonts>
  <fills count="13">
    <fill>
      <patternFill patternType="none"/>
    </fill>
    <fill>
      <patternFill patternType="gray125"/>
    </fill>
    <fill>
      <patternFill patternType="solid">
        <fgColor theme="9"/>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thin">
        <color indexed="64"/>
      </left>
      <right style="thin">
        <color indexed="64"/>
      </right>
      <top style="medium">
        <color indexed="64"/>
      </top>
      <bottom/>
      <diagonal/>
    </border>
    <border>
      <left style="thin">
        <color rgb="FF808080"/>
      </left>
      <right style="thin">
        <color rgb="FF808080"/>
      </right>
      <top style="thin">
        <color rgb="FF808080"/>
      </top>
      <bottom style="thin">
        <color rgb="FF808080"/>
      </bottom>
      <diagonal/>
    </border>
  </borders>
  <cellStyleXfs count="44">
    <xf numFmtId="0" fontId="0"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9" fillId="0" borderId="0"/>
    <xf numFmtId="0" fontId="20" fillId="0" borderId="0"/>
    <xf numFmtId="0" fontId="21" fillId="6" borderId="0"/>
    <xf numFmtId="0" fontId="21" fillId="7" borderId="0"/>
    <xf numFmtId="0" fontId="20" fillId="8" borderId="0"/>
    <xf numFmtId="0" fontId="22" fillId="9" borderId="0"/>
    <xf numFmtId="0" fontId="23" fillId="10" borderId="0"/>
    <xf numFmtId="164" fontId="19" fillId="0" borderId="0"/>
    <xf numFmtId="0" fontId="24" fillId="0" borderId="0"/>
    <xf numFmtId="0" fontId="25" fillId="11" borderId="0"/>
    <xf numFmtId="0" fontId="26" fillId="0" borderId="0"/>
    <xf numFmtId="0" fontId="27" fillId="0" borderId="0"/>
    <xf numFmtId="0" fontId="28" fillId="0" borderId="0"/>
    <xf numFmtId="0" fontId="29" fillId="0" borderId="0"/>
    <xf numFmtId="164" fontId="19" fillId="0" borderId="0"/>
    <xf numFmtId="164" fontId="19" fillId="0" borderId="0"/>
    <xf numFmtId="164" fontId="19" fillId="0" borderId="0"/>
    <xf numFmtId="164" fontId="19" fillId="0" borderId="0"/>
    <xf numFmtId="164" fontId="19" fillId="0" borderId="0"/>
    <xf numFmtId="0" fontId="30" fillId="12" borderId="0"/>
    <xf numFmtId="0" fontId="31" fillId="12" borderId="21"/>
    <xf numFmtId="0" fontId="32" fillId="0" borderId="0"/>
    <xf numFmtId="0" fontId="19" fillId="0" borderId="0"/>
    <xf numFmtId="0" fontId="19" fillId="0" borderId="0"/>
    <xf numFmtId="164" fontId="19" fillId="0" borderId="0"/>
    <xf numFmtId="164" fontId="19" fillId="0" borderId="0"/>
    <xf numFmtId="164" fontId="19" fillId="0" borderId="0"/>
    <xf numFmtId="164" fontId="19" fillId="0" borderId="0"/>
    <xf numFmtId="164" fontId="19" fillId="0" borderId="0"/>
    <xf numFmtId="164" fontId="19" fillId="0" borderId="0"/>
    <xf numFmtId="0" fontId="22" fillId="0" borderId="0"/>
  </cellStyleXfs>
  <cellXfs count="102">
    <xf numFmtId="0" fontId="0" fillId="0" borderId="0" xfId="0"/>
    <xf numFmtId="0" fontId="2" fillId="0" borderId="0" xfId="0" applyFont="1"/>
    <xf numFmtId="0" fontId="3" fillId="0" borderId="0" xfId="0" applyFont="1"/>
    <xf numFmtId="44" fontId="3" fillId="0" borderId="0" xfId="1" applyFont="1"/>
    <xf numFmtId="0" fontId="5" fillId="0" borderId="0" xfId="0" applyFont="1"/>
    <xf numFmtId="0" fontId="5" fillId="0" borderId="0" xfId="0" applyFont="1" applyAlignment="1">
      <alignment horizontal="right"/>
    </xf>
    <xf numFmtId="0" fontId="5" fillId="0" borderId="0" xfId="0" applyFont="1" applyAlignment="1">
      <alignment vertical="center"/>
    </xf>
    <xf numFmtId="0" fontId="5" fillId="0" borderId="0" xfId="0" applyFont="1" applyAlignment="1">
      <alignment horizontal="right" vertical="center"/>
    </xf>
    <xf numFmtId="14" fontId="5" fillId="0" borderId="0" xfId="1" applyNumberFormat="1" applyFont="1" applyAlignment="1">
      <alignment horizontal="left" vertical="center"/>
    </xf>
    <xf numFmtId="0" fontId="5" fillId="0" borderId="0" xfId="0" applyFont="1" applyAlignment="1">
      <alignment horizontal="left" vertical="center"/>
    </xf>
    <xf numFmtId="0" fontId="7" fillId="0" borderId="0" xfId="0" applyFont="1" applyAlignment="1">
      <alignment vertical="center"/>
    </xf>
    <xf numFmtId="0" fontId="3" fillId="0" borderId="0" xfId="0" applyFont="1" applyAlignment="1">
      <alignment vertical="center"/>
    </xf>
    <xf numFmtId="0" fontId="3" fillId="4" borderId="9" xfId="0" applyFont="1" applyFill="1" applyBorder="1"/>
    <xf numFmtId="0" fontId="3" fillId="4" borderId="10" xfId="0" applyFont="1" applyFill="1" applyBorder="1" applyAlignment="1">
      <alignment horizontal="right"/>
    </xf>
    <xf numFmtId="0" fontId="3" fillId="4" borderId="10" xfId="0" applyFont="1" applyFill="1" applyBorder="1"/>
    <xf numFmtId="1" fontId="3" fillId="0" borderId="0" xfId="0" applyNumberFormat="1" applyFont="1"/>
    <xf numFmtId="1" fontId="3" fillId="0" borderId="0" xfId="1" applyNumberFormat="1" applyFont="1"/>
    <xf numFmtId="1" fontId="2" fillId="0" borderId="0" xfId="0" applyNumberFormat="1" applyFont="1"/>
    <xf numFmtId="1" fontId="5" fillId="0" borderId="0" xfId="1" applyNumberFormat="1" applyFont="1" applyAlignment="1">
      <alignment horizontal="center"/>
    </xf>
    <xf numFmtId="1" fontId="5" fillId="0" borderId="0" xfId="1" applyNumberFormat="1" applyFont="1"/>
    <xf numFmtId="1" fontId="2" fillId="0" borderId="0" xfId="1" applyNumberFormat="1" applyFont="1"/>
    <xf numFmtId="44" fontId="6" fillId="0" borderId="0" xfId="1" applyFont="1" applyAlignment="1">
      <alignment horizontal="left" vertical="top"/>
    </xf>
    <xf numFmtId="1" fontId="0" fillId="0" borderId="0" xfId="0" applyNumberFormat="1"/>
    <xf numFmtId="1" fontId="3" fillId="0" borderId="0" xfId="1" applyNumberFormat="1" applyFont="1" applyAlignment="1"/>
    <xf numFmtId="1" fontId="2" fillId="0" borderId="0" xfId="1" applyNumberFormat="1" applyFont="1" applyAlignment="1"/>
    <xf numFmtId="1" fontId="5" fillId="0" borderId="0" xfId="0" applyNumberFormat="1" applyFont="1" applyAlignment="1">
      <alignment vertical="center"/>
    </xf>
    <xf numFmtId="1" fontId="5" fillId="0" borderId="0" xfId="0" applyNumberFormat="1" applyFont="1"/>
    <xf numFmtId="0" fontId="8" fillId="0" borderId="0" xfId="0" applyFont="1" applyAlignment="1">
      <alignment horizontal="left" vertical="center"/>
    </xf>
    <xf numFmtId="1" fontId="2" fillId="0" borderId="0" xfId="1" applyNumberFormat="1" applyFont="1" applyAlignment="1">
      <alignment horizontal="left"/>
    </xf>
    <xf numFmtId="1" fontId="3" fillId="4" borderId="11" xfId="0" applyNumberFormat="1" applyFont="1" applyFill="1" applyBorder="1"/>
    <xf numFmtId="0" fontId="3" fillId="4" borderId="13" xfId="0" applyFont="1" applyFill="1" applyBorder="1" applyAlignment="1">
      <alignment horizontal="right"/>
    </xf>
    <xf numFmtId="1" fontId="2" fillId="0" borderId="6" xfId="0" applyNumberFormat="1" applyFont="1" applyBorder="1"/>
    <xf numFmtId="44" fontId="2" fillId="0" borderId="7" xfId="1" applyFont="1" applyBorder="1"/>
    <xf numFmtId="1" fontId="2" fillId="3" borderId="14" xfId="0" applyNumberFormat="1" applyFont="1" applyFill="1" applyBorder="1"/>
    <xf numFmtId="44" fontId="2" fillId="3" borderId="15" xfId="1" applyFont="1" applyFill="1" applyBorder="1"/>
    <xf numFmtId="44" fontId="3" fillId="4" borderId="12" xfId="0" applyNumberFormat="1" applyFont="1" applyFill="1" applyBorder="1"/>
    <xf numFmtId="0" fontId="4" fillId="0" borderId="0" xfId="0" applyFont="1" applyAlignment="1">
      <alignment vertical="center"/>
    </xf>
    <xf numFmtId="0" fontId="10" fillId="0" borderId="19" xfId="0" applyFont="1" applyBorder="1" applyAlignment="1">
      <alignment wrapText="1"/>
    </xf>
    <xf numFmtId="0" fontId="10" fillId="0" borderId="19" xfId="0" applyFont="1" applyBorder="1" applyAlignment="1">
      <alignment horizontal="center" wrapText="1"/>
    </xf>
    <xf numFmtId="0" fontId="11" fillId="0" borderId="1" xfId="0" applyFont="1" applyBorder="1" applyAlignment="1">
      <alignment wrapText="1"/>
    </xf>
    <xf numFmtId="0" fontId="11" fillId="0" borderId="1" xfId="0" applyFont="1" applyBorder="1" applyAlignment="1">
      <alignment horizontal="center" wrapText="1"/>
    </xf>
    <xf numFmtId="44" fontId="11" fillId="0" borderId="1" xfId="1" applyFont="1" applyFill="1" applyBorder="1" applyAlignment="1">
      <alignment horizontal="right" wrapText="1"/>
    </xf>
    <xf numFmtId="44" fontId="13" fillId="0" borderId="1" xfId="1" applyFont="1" applyFill="1" applyBorder="1" applyAlignment="1">
      <alignment horizontal="right"/>
    </xf>
    <xf numFmtId="44" fontId="11" fillId="0" borderId="1" xfId="1" applyFont="1" applyFill="1" applyBorder="1" applyAlignment="1">
      <alignment horizontal="right"/>
    </xf>
    <xf numFmtId="0" fontId="12" fillId="0" borderId="1" xfId="0" applyFont="1" applyBorder="1" applyAlignment="1">
      <alignment horizontal="center" wrapText="1"/>
    </xf>
    <xf numFmtId="0" fontId="11" fillId="0" borderId="1" xfId="0" applyFont="1" applyBorder="1" applyAlignment="1">
      <alignment vertical="top" wrapText="1"/>
    </xf>
    <xf numFmtId="49" fontId="11" fillId="0" borderId="1" xfId="0" applyNumberFormat="1" applyFont="1" applyBorder="1" applyAlignment="1">
      <alignment horizontal="center" wrapText="1"/>
    </xf>
    <xf numFmtId="0" fontId="11" fillId="0" borderId="1" xfId="0" applyFont="1" applyBorder="1" applyAlignment="1">
      <alignment horizontal="center" vertical="top" wrapText="1"/>
    </xf>
    <xf numFmtId="44" fontId="11" fillId="0" borderId="1" xfId="1" applyFont="1" applyBorder="1"/>
    <xf numFmtId="44" fontId="11" fillId="5" borderId="1" xfId="1" applyFont="1" applyFill="1" applyBorder="1" applyAlignment="1">
      <alignment horizontal="right" wrapText="1"/>
    </xf>
    <xf numFmtId="1" fontId="11" fillId="5" borderId="1" xfId="1" applyNumberFormat="1" applyFont="1" applyFill="1" applyBorder="1" applyAlignment="1"/>
    <xf numFmtId="44" fontId="11" fillId="5" borderId="1" xfId="1" applyFont="1" applyFill="1" applyBorder="1"/>
    <xf numFmtId="0" fontId="15" fillId="0" borderId="0" xfId="0" applyFont="1"/>
    <xf numFmtId="0" fontId="16" fillId="0" borderId="0" xfId="0" applyFont="1" applyAlignment="1">
      <alignment horizontal="left"/>
    </xf>
    <xf numFmtId="0" fontId="16" fillId="0" borderId="0" xfId="0" applyFont="1"/>
    <xf numFmtId="0" fontId="17" fillId="0" borderId="0" xfId="0" applyFont="1" applyAlignment="1">
      <alignment vertical="center"/>
    </xf>
    <xf numFmtId="0" fontId="0" fillId="0" borderId="0" xfId="0" applyAlignment="1">
      <alignment vertical="center"/>
    </xf>
    <xf numFmtId="0" fontId="18" fillId="0" borderId="0" xfId="0" applyFont="1"/>
    <xf numFmtId="0" fontId="9" fillId="2" borderId="17" xfId="0" applyFont="1" applyFill="1" applyBorder="1"/>
    <xf numFmtId="0" fontId="9" fillId="2" borderId="20" xfId="0" applyFont="1" applyFill="1" applyBorder="1"/>
    <xf numFmtId="0" fontId="9" fillId="2" borderId="5" xfId="0" applyFont="1" applyFill="1" applyBorder="1"/>
    <xf numFmtId="1" fontId="9" fillId="2" borderId="16" xfId="0" applyNumberFormat="1" applyFont="1" applyFill="1" applyBorder="1"/>
    <xf numFmtId="44" fontId="9" fillId="2" borderId="17" xfId="1" applyFont="1" applyFill="1" applyBorder="1" applyAlignment="1">
      <alignment horizontal="right"/>
    </xf>
    <xf numFmtId="44" fontId="9" fillId="2" borderId="18" xfId="1" applyFont="1" applyFill="1" applyBorder="1" applyAlignment="1">
      <alignment horizontal="right"/>
    </xf>
    <xf numFmtId="0" fontId="3" fillId="0" borderId="0" xfId="0" applyFont="1" applyAlignment="1">
      <alignment horizontal="right"/>
    </xf>
    <xf numFmtId="0" fontId="3" fillId="5" borderId="0" xfId="0" applyFont="1" applyFill="1"/>
    <xf numFmtId="0" fontId="2" fillId="5" borderId="0" xfId="0" applyFont="1" applyFill="1"/>
    <xf numFmtId="0" fontId="4" fillId="0" borderId="0" xfId="0" applyFont="1" applyAlignment="1">
      <alignment horizontal="right"/>
    </xf>
    <xf numFmtId="0" fontId="0" fillId="5" borderId="1" xfId="0" applyFill="1" applyBorder="1" applyAlignment="1">
      <alignment wrapText="1"/>
    </xf>
    <xf numFmtId="17" fontId="0" fillId="5" borderId="1" xfId="0" quotePrefix="1" applyNumberFormat="1" applyFill="1" applyBorder="1" applyAlignment="1">
      <alignment horizontal="center" wrapText="1"/>
    </xf>
    <xf numFmtId="44" fontId="0" fillId="5" borderId="1" xfId="1" applyFont="1" applyFill="1" applyBorder="1" applyAlignment="1">
      <alignment horizontal="center" vertical="center"/>
    </xf>
    <xf numFmtId="1" fontId="5" fillId="0" borderId="0" xfId="1" applyNumberFormat="1" applyFont="1" applyAlignment="1">
      <alignment vertical="center"/>
    </xf>
    <xf numFmtId="1" fontId="5" fillId="0" borderId="0" xfId="1" applyNumberFormat="1" applyFont="1" applyAlignment="1">
      <alignment horizontal="right"/>
    </xf>
    <xf numFmtId="0" fontId="11" fillId="0" borderId="2" xfId="0" applyFont="1" applyBorder="1" applyAlignment="1">
      <alignment wrapText="1"/>
    </xf>
    <xf numFmtId="44" fontId="11" fillId="0" borderId="1" xfId="1" applyFont="1" applyBorder="1" applyAlignment="1">
      <alignment wrapText="1"/>
    </xf>
    <xf numFmtId="44" fontId="13" fillId="0" borderId="3" xfId="1" applyFont="1" applyFill="1" applyBorder="1" applyAlignment="1">
      <alignment horizontal="right"/>
    </xf>
    <xf numFmtId="0" fontId="33" fillId="0" borderId="1" xfId="0" applyFont="1" applyBorder="1"/>
    <xf numFmtId="0" fontId="34" fillId="0" borderId="0" xfId="0" applyFont="1"/>
    <xf numFmtId="1" fontId="11" fillId="5" borderId="1" xfId="0" applyNumberFormat="1" applyFont="1" applyFill="1" applyBorder="1"/>
    <xf numFmtId="44" fontId="11" fillId="0" borderId="3" xfId="1" applyFont="1" applyFill="1" applyBorder="1" applyAlignment="1">
      <alignment horizontal="right"/>
    </xf>
    <xf numFmtId="0" fontId="19" fillId="0" borderId="1" xfId="0" applyFont="1" applyBorder="1" applyAlignment="1">
      <alignment vertical="center"/>
    </xf>
    <xf numFmtId="44" fontId="3" fillId="0" borderId="1" xfId="1" applyFont="1" applyFill="1" applyBorder="1" applyAlignment="1">
      <alignment horizontal="right"/>
    </xf>
    <xf numFmtId="44" fontId="11" fillId="0" borderId="8" xfId="1" applyFont="1" applyFill="1" applyBorder="1" applyAlignment="1">
      <alignment horizontal="right"/>
    </xf>
    <xf numFmtId="0" fontId="11" fillId="0" borderId="4" xfId="0" applyFont="1" applyBorder="1" applyAlignment="1">
      <alignment wrapText="1"/>
    </xf>
    <xf numFmtId="0" fontId="11" fillId="0" borderId="4" xfId="0" applyFont="1" applyBorder="1" applyAlignment="1">
      <alignment horizontal="center" wrapText="1"/>
    </xf>
    <xf numFmtId="44" fontId="1" fillId="5" borderId="1" xfId="1" applyFont="1" applyFill="1" applyBorder="1" applyAlignment="1">
      <alignment horizontal="center" vertical="center"/>
    </xf>
    <xf numFmtId="44" fontId="3" fillId="0" borderId="8" xfId="1" applyFont="1" applyFill="1" applyBorder="1" applyAlignment="1">
      <alignment horizontal="right"/>
    </xf>
    <xf numFmtId="44" fontId="11" fillId="0" borderId="1" xfId="1" applyFont="1" applyBorder="1" applyAlignment="1">
      <alignment horizontal="left" wrapText="1"/>
    </xf>
    <xf numFmtId="49" fontId="2" fillId="5" borderId="0" xfId="0" applyNumberFormat="1" applyFont="1" applyFill="1"/>
    <xf numFmtId="0" fontId="35" fillId="0" borderId="1" xfId="0" applyFont="1" applyBorder="1" applyAlignment="1">
      <alignment wrapText="1"/>
    </xf>
    <xf numFmtId="0" fontId="35" fillId="0" borderId="1" xfId="0" applyFont="1" applyBorder="1" applyAlignment="1">
      <alignment horizontal="center" wrapText="1"/>
    </xf>
    <xf numFmtId="44" fontId="35" fillId="0" borderId="1" xfId="1" applyFont="1" applyFill="1" applyBorder="1" applyAlignment="1">
      <alignment horizontal="right" wrapText="1"/>
    </xf>
    <xf numFmtId="44" fontId="35" fillId="0" borderId="1" xfId="1" applyFont="1" applyFill="1" applyBorder="1" applyAlignment="1">
      <alignment horizontal="right"/>
    </xf>
    <xf numFmtId="44" fontId="36" fillId="0" borderId="1" xfId="1" applyFont="1" applyFill="1" applyBorder="1" applyAlignment="1">
      <alignment horizontal="right"/>
    </xf>
    <xf numFmtId="0" fontId="11" fillId="0" borderId="0" xfId="0" applyFont="1" applyAlignment="1">
      <alignment wrapText="1"/>
    </xf>
    <xf numFmtId="1" fontId="35" fillId="5" borderId="1" xfId="1" applyNumberFormat="1" applyFont="1" applyFill="1" applyBorder="1" applyAlignment="1"/>
    <xf numFmtId="44" fontId="35" fillId="0" borderId="1" xfId="1" applyFont="1" applyBorder="1"/>
    <xf numFmtId="1" fontId="35" fillId="5" borderId="1" xfId="0" applyNumberFormat="1" applyFont="1" applyFill="1" applyBorder="1"/>
    <xf numFmtId="0" fontId="0" fillId="0" borderId="0" xfId="0" applyAlignment="1">
      <alignment vertical="top" wrapText="1"/>
    </xf>
    <xf numFmtId="0" fontId="5" fillId="0" borderId="0" xfId="0" applyFont="1" applyAlignment="1">
      <alignment horizontal="left" vertical="center"/>
    </xf>
    <xf numFmtId="0" fontId="0" fillId="0" borderId="0" xfId="0"/>
    <xf numFmtId="0" fontId="0" fillId="0" borderId="0" xfId="0" applyAlignment="1">
      <alignment vertical="center" wrapText="1"/>
    </xf>
  </cellXfs>
  <cellStyles count="44">
    <cellStyle name="Accent" xfId="14" xr:uid="{6FC6E899-7ADC-448A-9C29-80179AF1B256}"/>
    <cellStyle name="Accent 1" xfId="15" xr:uid="{3C978F00-3370-4E43-B966-569B13744EDE}"/>
    <cellStyle name="Accent 2" xfId="16" xr:uid="{3857C590-B6E8-41EB-9FEC-7E5B0E4C958C}"/>
    <cellStyle name="Accent 3" xfId="17" xr:uid="{DAE5733B-A069-4B09-929B-2B584917B133}"/>
    <cellStyle name="Bad" xfId="18" xr:uid="{ACD52AAE-F99D-4EF8-B32E-A86A6167AE8C}"/>
    <cellStyle name="Error" xfId="19" xr:uid="{3D25E249-D214-4213-8DCD-3E2C66158A74}"/>
    <cellStyle name="Excel Built-in Currency" xfId="20" xr:uid="{3DA4FD73-94A1-42A1-B9E7-DEE6A19244AC}"/>
    <cellStyle name="Footnote" xfId="21" xr:uid="{6BB074A7-F796-403F-BE14-96E8C4D0449C}"/>
    <cellStyle name="Good" xfId="22" xr:uid="{C9956EC1-8E2D-4A6F-9358-A2D04100CD06}"/>
    <cellStyle name="Heading (user)" xfId="23" xr:uid="{8F8AC048-4765-4581-8038-E99309C16D14}"/>
    <cellStyle name="Heading 1" xfId="24" xr:uid="{EC920FDD-EF59-4AA1-8B10-3FFB8D30E38E}"/>
    <cellStyle name="Heading 2" xfId="25" xr:uid="{66711370-C4B9-48DF-80F1-0DC5050B3BFA}"/>
    <cellStyle name="Hyperlink 2" xfId="26" xr:uid="{6A2D6583-0F1A-4853-9A66-94C82EF35694}"/>
    <cellStyle name="Komma 2" xfId="4" xr:uid="{AE4AE495-3F68-4D42-AD1F-6FA959E74973}"/>
    <cellStyle name="Komma 2 2" xfId="27" xr:uid="{04D0AA4E-5DEE-4CB6-A4C1-6E4FEC985BDE}"/>
    <cellStyle name="Komma 3" xfId="6" xr:uid="{0F820F2A-8D3F-4BA1-9913-8B61A3FE0287}"/>
    <cellStyle name="Komma 3 2" xfId="28" xr:uid="{B9A54470-F685-4774-B5DD-6A9F01183BCA}"/>
    <cellStyle name="Komma 4" xfId="8" xr:uid="{E381B739-E9E7-44DF-823A-2806B6F31ECF}"/>
    <cellStyle name="Komma 4 2" xfId="29" xr:uid="{0A33D60D-3877-4EC9-AF1B-5C332E584DCC}"/>
    <cellStyle name="Komma 5" xfId="10" xr:uid="{2538EB70-DFD4-4B18-A4C9-C21E6EB3B58D}"/>
    <cellStyle name="Komma 5 2" xfId="30" xr:uid="{A791C2C6-D27D-4C0E-A5BA-2B3738294AE2}"/>
    <cellStyle name="Komma 6" xfId="12" xr:uid="{1318F475-4269-46BC-8826-D6E37CC1775B}"/>
    <cellStyle name="Komma 6 2" xfId="31" xr:uid="{68AB3351-D6D0-4526-B6F6-866FE709C481}"/>
    <cellStyle name="Neutral" xfId="32" xr:uid="{889F7C1C-A45E-4C10-9D0F-396CA93F123F}"/>
    <cellStyle name="Note" xfId="33" xr:uid="{5EAA1DA4-70B8-44A4-9B2F-B9E037179473}"/>
    <cellStyle name="Result (user)" xfId="34" xr:uid="{302B39EF-6350-40F1-A026-6F0F1F52CFF3}"/>
    <cellStyle name="Standaard" xfId="0" builtinId="0"/>
    <cellStyle name="Standaard 2" xfId="13" xr:uid="{FAEF6732-DCFE-4221-AFFC-937121051100}"/>
    <cellStyle name="Status" xfId="35" xr:uid="{ACF1A53A-A632-454D-A512-ADE7BEEA5C04}"/>
    <cellStyle name="Text" xfId="36" xr:uid="{28E03260-327C-4055-9360-255FF1B65258}"/>
    <cellStyle name="Valuta" xfId="1" builtinId="4"/>
    <cellStyle name="Valuta 2" xfId="2" xr:uid="{0EF493F4-ECB2-409D-89CE-28E8F50B8230}"/>
    <cellStyle name="Valuta 2 2" xfId="37" xr:uid="{BB82F287-8478-4269-895A-BF0B1B15661F}"/>
    <cellStyle name="Valuta 3" xfId="3" xr:uid="{F7C573BD-866A-48E4-AE85-0456C3F434FC}"/>
    <cellStyle name="Valuta 3 2" xfId="38" xr:uid="{1B0ECB5C-9CA0-4905-868B-4239C6BC7820}"/>
    <cellStyle name="Valuta 4" xfId="5" xr:uid="{9451336C-1ED4-4348-9E71-FBB13077B2D9}"/>
    <cellStyle name="Valuta 4 2" xfId="39" xr:uid="{A2D5FE31-5045-476C-9F38-C015C985980E}"/>
    <cellStyle name="Valuta 5" xfId="7" xr:uid="{AE0CDA8C-C9B0-4D81-B678-6ED8FA126309}"/>
    <cellStyle name="Valuta 5 2" xfId="40" xr:uid="{084F04EF-4DDD-4794-8457-712F28BC606F}"/>
    <cellStyle name="Valuta 6" xfId="9" xr:uid="{F29E0B19-A528-4C05-AD5D-163B0B300310}"/>
    <cellStyle name="Valuta 6 2" xfId="41" xr:uid="{6E6F85B5-38B6-4A58-9F13-E9D78B5E2B6F}"/>
    <cellStyle name="Valuta 7" xfId="11" xr:uid="{82393DD8-394B-4CAD-9B42-515661FE8EEF}"/>
    <cellStyle name="Valuta 7 2" xfId="42" xr:uid="{EFBBF6E7-47E3-4DEF-8C34-0F19F899D431}"/>
    <cellStyle name="Warning" xfId="43" xr:uid="{E1F00428-EED3-4097-912C-587D80E029BF}"/>
  </cellStyles>
  <dxfs count="18">
    <dxf>
      <font>
        <b val="0"/>
        <i val="0"/>
        <strike val="0"/>
        <condense val="0"/>
        <extend val="0"/>
        <outline val="0"/>
        <shadow val="0"/>
        <u val="none"/>
        <vertAlign val="baseline"/>
        <sz val="9"/>
        <color theme="1"/>
        <name val="Calibri"/>
        <family val="2"/>
        <scheme val="minor"/>
      </font>
      <numFmt numFmtId="34" formatCode="_ &quot;€&quot;\ * #,##0.00_ ;_ &quot;€&quot;\ * \-#,##0.00_ ;_ &quot;€&quot;\ * &quot;-&quot;??_ ;_ @_ "/>
      <fill>
        <patternFill patternType="solid">
          <fgColor indexed="64"/>
          <bgColor theme="0" tint="-0.14999847407452621"/>
        </patternFill>
      </fill>
      <border diagonalUp="0" diagonalDown="0" outline="0">
        <left style="thin">
          <color indexed="64"/>
        </left>
        <right style="medium">
          <color indexed="64"/>
        </right>
        <top style="thin">
          <color indexed="64"/>
        </top>
        <bottom style="double">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1499984740745262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double">
          <color indexed="64"/>
        </bottom>
      </border>
    </dxf>
    <dxf>
      <font>
        <b val="0"/>
        <i val="0"/>
        <strike val="0"/>
        <condense val="0"/>
        <extend val="0"/>
        <outline val="0"/>
        <shadow val="0"/>
        <u val="none"/>
        <vertAlign val="baseline"/>
        <sz val="9"/>
        <color theme="1"/>
        <name val="Calibri"/>
        <family val="2"/>
        <scheme val="minor"/>
      </font>
      <numFmt numFmtId="1" formatCode="0"/>
      <fill>
        <patternFill patternType="solid">
          <fgColor indexed="64"/>
          <bgColor theme="0" tint="-0.14999847407452621"/>
        </patternFill>
      </fill>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14999847407452621"/>
        </patternFill>
      </fill>
      <alignment horizontal="right" vertical="bottom" textRotation="0" wrapText="0"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14999847407452621"/>
        </patternFill>
      </fill>
      <alignment horizontal="right" vertical="bottom" textRotation="0" wrapText="0"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14999847407452621"/>
        </patternFill>
      </fill>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14999847407452621"/>
        </patternFill>
      </fill>
      <alignment horizontal="right" vertical="bottom" textRotation="0" wrapText="0"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14999847407452621"/>
        </patternFill>
      </fill>
      <border diagonalUp="0" diagonalDown="0" outline="0">
        <left style="medium">
          <color indexed="64"/>
        </left>
        <right style="thin">
          <color indexed="64"/>
        </right>
        <top/>
        <bottom style="medium">
          <color indexed="64"/>
        </bottom>
      </border>
    </dxf>
    <dxf>
      <numFmt numFmtId="34" formatCode="_ &quot;€&quot;\ * #,##0.00_ ;_ &quot;€&quot;\ * \-#,##0.00_ ;_ &quot;€&quot;\ * &quot;-&quot;??_ ;_ @_ "/>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theme="1"/>
        <name val="Calibri"/>
        <family val="2"/>
        <scheme val="minor"/>
      </font>
      <numFmt numFmtId="34" formatCode="_ &quot;€&quot;\ * #,##0.00_ ;_ &quot;€&quot;\ * \-#,##0.00_ ;_ &quot;€&quot;\ * &quot;-&quot;??_ ;_ @_ "/>
      <border diagonalUp="0" diagonalDown="0" outline="0">
        <left/>
        <right/>
        <top style="thin">
          <color indexed="64"/>
        </top>
        <bottom style="thin">
          <color indexed="64"/>
        </bottom>
      </border>
    </dxf>
    <dxf>
      <font>
        <b val="0"/>
      </font>
      <numFmt numFmtId="1" formatCode="0"/>
      <fill>
        <patternFill patternType="none">
          <fgColor indexed="64"/>
          <bgColor indexed="65"/>
        </patternFill>
      </fill>
      <alignment horizontal="right" vertical="bottom" textRotation="0" wrapText="1"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9"/>
        <color theme="1"/>
        <name val="Calibri"/>
        <family val="2"/>
        <scheme val="minor"/>
      </font>
      <numFmt numFmtId="1" formatCode="0"/>
      <alignment horizontal="general" vertical="bottom" textRotation="0" wrapText="0" indent="0" justifyLastLine="0" shrinkToFit="0" readingOrder="0"/>
      <border diagonalUp="0" diagonalDown="0" outline="0">
        <left style="thin">
          <color indexed="64"/>
        </left>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alignment horizont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rgb="FF000000"/>
        <name val="Calibri"/>
        <family val="2"/>
        <scheme val="none"/>
      </font>
    </dxf>
    <dxf>
      <font>
        <b val="0"/>
        <i val="0"/>
        <strike val="0"/>
        <condense val="0"/>
        <extend val="0"/>
        <outline val="0"/>
        <shadow val="0"/>
        <u val="none"/>
        <vertAlign val="baseline"/>
        <sz val="11"/>
        <color theme="1"/>
        <name val="Calibri"/>
        <family val="2"/>
        <scheme val="minor"/>
      </font>
    </dxf>
  </dxfs>
  <tableStyles count="1" defaultTableStyle="TableStyleMedium2" defaultPivotStyle="PivotStyleLight16">
    <tableStyle name="SJR_Pakbon" pivot="0" count="0" xr9:uid="{5B3FD531-E466-4470-8A83-88DF84D3063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3310304</xdr:colOff>
      <xdr:row>1</xdr:row>
      <xdr:rowOff>13774</xdr:rowOff>
    </xdr:from>
    <xdr:to>
      <xdr:col>4</xdr:col>
      <xdr:colOff>4668376</xdr:colOff>
      <xdr:row>5</xdr:row>
      <xdr:rowOff>134252</xdr:rowOff>
    </xdr:to>
    <xdr:pic>
      <xdr:nvPicPr>
        <xdr:cNvPr id="6" name="Afbeelding 5">
          <a:extLst>
            <a:ext uri="{FF2B5EF4-FFF2-40B4-BE49-F238E27FC236}">
              <a16:creationId xmlns:a16="http://schemas.microsoft.com/office/drawing/2014/main" id="{AEC38303-63EC-4346-A7F6-AE0359587F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46727" y="196947"/>
          <a:ext cx="1346642" cy="106154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502E837-7777-4E56-A6AE-382C3A71CF91}" name="Tabel223" displayName="Tabel223" ref="B10:I267" totalsRowCount="1" headerRowDxfId="17" dataDxfId="16">
  <autoFilter ref="B10:I266" xr:uid="{91FF7D70-5185-4C06-8036-F16251CCF93D}"/>
  <sortState xmlns:xlrd2="http://schemas.microsoft.com/office/spreadsheetml/2017/richdata2" ref="B11:I264">
    <sortCondition ref="B10:B264"/>
  </sortState>
  <tableColumns count="8">
    <tableColumn id="2" xr3:uid="{B85A9230-2D16-4462-B44C-BC2E5E962573}" name="Latijnse naam" dataDxfId="15" totalsRowDxfId="7"/>
    <tableColumn id="3" xr3:uid="{3D1642D1-28F8-436A-B4BD-F6FA8D58ED92}" name="Nederlandse naam" dataDxfId="14" totalsRowDxfId="6"/>
    <tableColumn id="4" xr3:uid="{FC17B9EF-9B69-4C87-A7A4-06B0FFD81B52}" name="Afmeting" dataDxfId="13" totalsRowDxfId="5"/>
    <tableColumn id="6" xr3:uid="{D3449A05-8B61-4548-B9B3-3209968EFB52}" name="Toelichting" dataDxfId="12" totalsRowDxfId="4" dataCellStyle="Valuta"/>
    <tableColumn id="12" xr3:uid="{09F3F47E-B50F-43FC-8FE8-57301DB5BDCE}" name="Prijs in btw" totalsRowLabel="Totaal aantal:" dataDxfId="11" totalsRowDxfId="3" dataCellStyle="Valuta"/>
    <tableColumn id="8" xr3:uid="{1A329835-20DC-4A8A-B681-DA16C3A9875B}" name="Aantal" totalsRowFunction="sum" dataDxfId="10" totalsRowDxfId="2" dataCellStyle="Valuta">
      <calculatedColumnFormula>#REF!*F11</calculatedColumnFormula>
    </tableColumn>
    <tableColumn id="14" xr3:uid="{131D21E0-0E5C-4BFE-9D66-9B5E0980FF3F}" name="€ ex btw      " totalsRowLabel=" totaal ex btw:" dataDxfId="9" totalsRowDxfId="1" dataCellStyle="Valuta">
      <calculatedColumnFormula>Tabel223[[#This Row],[Prijs in btw]]/1.21</calculatedColumnFormula>
    </tableColumn>
    <tableColumn id="7" xr3:uid="{981A254F-7642-4441-95FC-C398B0C8582B}" name="Subtotaal ex BTW        " totalsRowFunction="sum" dataDxfId="8" totalsRowDxfId="0" dataCellStyle="Valuta">
      <calculatedColumnFormula>Tabel223[[#This Row],[Aantal]]*Tabel223[[#This Row],[€ ex btw      ]]</calculatedColumnFormula>
    </tableColumn>
  </tableColumns>
  <tableStyleInfo name="SJR_Pakbon" showFirstColumn="0" showLastColumn="1" showRowStripes="1" showColumnStripes="0"/>
</table>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kwekerijdetransitie.nl/"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02B04-144E-4575-A131-6990FAA6C0BF}">
  <sheetPr>
    <pageSetUpPr fitToPage="1"/>
  </sheetPr>
  <dimension ref="B1:I292"/>
  <sheetViews>
    <sheetView tabSelected="1" zoomScale="80" zoomScaleNormal="80" workbookViewId="0">
      <selection activeCell="B1" sqref="B1"/>
    </sheetView>
  </sheetViews>
  <sheetFormatPr defaultColWidth="8.88671875" defaultRowHeight="14.4" x14ac:dyDescent="0.3"/>
  <cols>
    <col min="1" max="1" width="3.5546875" style="2" customWidth="1"/>
    <col min="2" max="2" width="50" style="2" bestFit="1" customWidth="1"/>
    <col min="3" max="3" width="34.5546875" customWidth="1"/>
    <col min="4" max="4" width="15.88671875" style="2" customWidth="1"/>
    <col min="5" max="5" width="78.33203125" style="2" customWidth="1"/>
    <col min="6" max="6" width="10.6640625" style="15" customWidth="1"/>
    <col min="7" max="7" width="9.5546875" style="15" customWidth="1"/>
    <col min="8" max="8" width="10.77734375" style="15" customWidth="1"/>
    <col min="9" max="9" width="21.88671875" style="2" customWidth="1"/>
    <col min="10" max="10" width="2.6640625" style="2" customWidth="1"/>
    <col min="11" max="16384" width="8.88671875" style="2"/>
  </cols>
  <sheetData>
    <row r="1" spans="2:9" x14ac:dyDescent="0.3">
      <c r="B1" s="77" t="s">
        <v>479</v>
      </c>
      <c r="H1" s="2"/>
      <c r="I1" s="3"/>
    </row>
    <row r="2" spans="2:9" ht="31.2" x14ac:dyDescent="0.6">
      <c r="B2" s="52" t="s">
        <v>0</v>
      </c>
      <c r="C2" s="52" t="s">
        <v>401</v>
      </c>
      <c r="D2" s="57"/>
      <c r="E2" s="52"/>
      <c r="F2" s="55" t="s">
        <v>0</v>
      </c>
    </row>
    <row r="3" spans="2:9" x14ac:dyDescent="0.3">
      <c r="B3" s="10"/>
      <c r="C3" s="36"/>
      <c r="F3" s="56" t="s">
        <v>1</v>
      </c>
      <c r="G3" s="22"/>
      <c r="H3" s="22"/>
      <c r="I3" s="54" t="s">
        <v>402</v>
      </c>
    </row>
    <row r="4" spans="2:9" x14ac:dyDescent="0.3">
      <c r="B4" s="10"/>
      <c r="C4" s="36"/>
      <c r="F4" s="56" t="s">
        <v>2</v>
      </c>
      <c r="G4" s="22"/>
      <c r="H4" s="22"/>
      <c r="I4" s="54" t="s">
        <v>403</v>
      </c>
    </row>
    <row r="5" spans="2:9" x14ac:dyDescent="0.3">
      <c r="B5" s="10"/>
      <c r="C5" s="36"/>
      <c r="F5" s="56" t="s">
        <v>3</v>
      </c>
      <c r="G5" s="22"/>
      <c r="H5" s="22"/>
      <c r="I5" s="54" t="s">
        <v>400</v>
      </c>
    </row>
    <row r="6" spans="2:9" x14ac:dyDescent="0.3">
      <c r="B6" s="11"/>
      <c r="C6" s="11"/>
      <c r="F6" s="56" t="s">
        <v>22</v>
      </c>
      <c r="G6" s="22"/>
      <c r="H6" s="22"/>
      <c r="I6" s="53" t="s">
        <v>399</v>
      </c>
    </row>
    <row r="7" spans="2:9" x14ac:dyDescent="0.3">
      <c r="B7" s="11"/>
      <c r="C7" s="11"/>
      <c r="F7" s="56"/>
      <c r="G7" s="22"/>
      <c r="H7" s="22"/>
      <c r="I7" s="53"/>
    </row>
    <row r="8" spans="2:9" ht="180.6" customHeight="1" x14ac:dyDescent="0.25">
      <c r="B8" s="98" t="s">
        <v>435</v>
      </c>
      <c r="C8" s="98"/>
      <c r="D8" s="98"/>
      <c r="E8" s="98"/>
      <c r="F8" s="98"/>
      <c r="G8" s="98"/>
      <c r="H8" s="98"/>
      <c r="I8" s="98"/>
    </row>
    <row r="9" spans="2:9" ht="15" thickBot="1" x14ac:dyDescent="0.35">
      <c r="B9" s="37"/>
      <c r="C9" s="37"/>
      <c r="D9" s="38"/>
      <c r="E9" s="37"/>
      <c r="F9" s="38"/>
      <c r="G9" s="16"/>
      <c r="H9" s="3"/>
      <c r="I9" s="3"/>
    </row>
    <row r="10" spans="2:9" customFormat="1" x14ac:dyDescent="0.3">
      <c r="B10" s="58" t="s">
        <v>4</v>
      </c>
      <c r="C10" s="58" t="s">
        <v>37</v>
      </c>
      <c r="D10" s="59" t="s">
        <v>6</v>
      </c>
      <c r="E10" s="60" t="s">
        <v>10</v>
      </c>
      <c r="F10" s="61" t="s">
        <v>39</v>
      </c>
      <c r="G10" s="61" t="s">
        <v>5</v>
      </c>
      <c r="H10" s="62" t="s">
        <v>38</v>
      </c>
      <c r="I10" s="63" t="s">
        <v>398</v>
      </c>
    </row>
    <row r="11" spans="2:9" x14ac:dyDescent="0.3">
      <c r="B11" s="39" t="s">
        <v>45</v>
      </c>
      <c r="C11" s="39" t="s">
        <v>46</v>
      </c>
      <c r="D11" s="40" t="s">
        <v>7</v>
      </c>
      <c r="E11" s="39" t="s">
        <v>47</v>
      </c>
      <c r="F11" s="41">
        <v>16</v>
      </c>
      <c r="G11" s="78"/>
      <c r="H11" s="41">
        <f>Tabel223[[#This Row],[Prijs in btw]]/1.21</f>
        <v>13.223140495867769</v>
      </c>
      <c r="I11" s="42">
        <f>Tabel223[[#This Row],[Aantal]]*Tabel223[[#This Row],[€ ex btw      ]]</f>
        <v>0</v>
      </c>
    </row>
    <row r="12" spans="2:9" x14ac:dyDescent="0.3">
      <c r="B12" s="39" t="s">
        <v>48</v>
      </c>
      <c r="C12" s="39" t="s">
        <v>46</v>
      </c>
      <c r="D12" s="40" t="s">
        <v>7</v>
      </c>
      <c r="E12" s="39" t="s">
        <v>47</v>
      </c>
      <c r="F12" s="41">
        <v>16</v>
      </c>
      <c r="G12" s="78"/>
      <c r="H12" s="43">
        <f>Tabel223[[#This Row],[Prijs in btw]]/1.21</f>
        <v>13.223140495867769</v>
      </c>
      <c r="I12" s="42">
        <f>Tabel223[[#This Row],[Aantal]]*Tabel223[[#This Row],[€ ex btw      ]]</f>
        <v>0</v>
      </c>
    </row>
    <row r="13" spans="2:9" x14ac:dyDescent="0.3">
      <c r="B13" s="39" t="s">
        <v>49</v>
      </c>
      <c r="C13" s="39" t="s">
        <v>50</v>
      </c>
      <c r="D13" s="40" t="s">
        <v>7</v>
      </c>
      <c r="E13" s="39" t="s">
        <v>47</v>
      </c>
      <c r="F13" s="41">
        <v>16</v>
      </c>
      <c r="G13" s="78"/>
      <c r="H13" s="43">
        <f>Tabel223[[#This Row],[Prijs in btw]]/1.21</f>
        <v>13.223140495867769</v>
      </c>
      <c r="I13" s="42">
        <f>Tabel223[[#This Row],[Aantal]]*Tabel223[[#This Row],[€ ex btw      ]]</f>
        <v>0</v>
      </c>
    </row>
    <row r="14" spans="2:9" x14ac:dyDescent="0.3">
      <c r="B14" s="39" t="s">
        <v>51</v>
      </c>
      <c r="C14" s="39" t="s">
        <v>52</v>
      </c>
      <c r="D14" s="40" t="s">
        <v>7</v>
      </c>
      <c r="E14" s="39" t="s">
        <v>53</v>
      </c>
      <c r="F14" s="41">
        <v>16</v>
      </c>
      <c r="G14" s="78"/>
      <c r="H14" s="43">
        <f>Tabel223[[#This Row],[Prijs in btw]]/1.21</f>
        <v>13.223140495867769</v>
      </c>
      <c r="I14" s="42">
        <f>Tabel223[[#This Row],[Aantal]]*Tabel223[[#This Row],[€ ex btw      ]]</f>
        <v>0</v>
      </c>
    </row>
    <row r="15" spans="2:9" x14ac:dyDescent="0.3">
      <c r="B15" s="39" t="s">
        <v>54</v>
      </c>
      <c r="C15" s="39" t="s">
        <v>55</v>
      </c>
      <c r="D15" s="44" t="s">
        <v>44</v>
      </c>
      <c r="E15" s="39" t="s">
        <v>56</v>
      </c>
      <c r="F15" s="41">
        <v>11</v>
      </c>
      <c r="G15" s="78"/>
      <c r="H15" s="43">
        <f>Tabel223[[#This Row],[Prijs in btw]]/1.21</f>
        <v>9.0909090909090917</v>
      </c>
      <c r="I15" s="42">
        <f>Tabel223[[#This Row],[Aantal]]*Tabel223[[#This Row],[€ ex btw      ]]</f>
        <v>0</v>
      </c>
    </row>
    <row r="16" spans="2:9" x14ac:dyDescent="0.3">
      <c r="B16" s="39" t="s">
        <v>57</v>
      </c>
      <c r="C16" s="39" t="s">
        <v>58</v>
      </c>
      <c r="D16" s="40" t="s">
        <v>7</v>
      </c>
      <c r="E16" s="39" t="s">
        <v>452</v>
      </c>
      <c r="F16" s="41">
        <v>16</v>
      </c>
      <c r="G16" s="78"/>
      <c r="H16" s="43">
        <f>Tabel223[[#This Row],[Prijs in btw]]/1.21</f>
        <v>13.223140495867769</v>
      </c>
      <c r="I16" s="42">
        <f>Tabel223[[#This Row],[Aantal]]*Tabel223[[#This Row],[€ ex btw      ]]</f>
        <v>0</v>
      </c>
    </row>
    <row r="17" spans="2:9" x14ac:dyDescent="0.3">
      <c r="B17" s="89" t="s">
        <v>59</v>
      </c>
      <c r="C17" s="89" t="s">
        <v>60</v>
      </c>
      <c r="D17" s="90" t="s">
        <v>8</v>
      </c>
      <c r="E17" s="89" t="s">
        <v>437</v>
      </c>
      <c r="F17" s="91">
        <v>12.5</v>
      </c>
      <c r="G17" s="97"/>
      <c r="H17" s="92">
        <f>Tabel223[[#This Row],[Prijs in btw]]/1.21</f>
        <v>10.330578512396695</v>
      </c>
      <c r="I17" s="93">
        <f>Tabel223[[#This Row],[Aantal]]*Tabel223[[#This Row],[€ ex btw      ]]</f>
        <v>0</v>
      </c>
    </row>
    <row r="18" spans="2:9" x14ac:dyDescent="0.3">
      <c r="B18" s="39" t="s">
        <v>62</v>
      </c>
      <c r="C18" s="39" t="s">
        <v>63</v>
      </c>
      <c r="D18" s="40" t="s">
        <v>64</v>
      </c>
      <c r="E18" s="39" t="s">
        <v>11</v>
      </c>
      <c r="F18" s="41">
        <v>6</v>
      </c>
      <c r="G18" s="78"/>
      <c r="H18" s="43">
        <f>Tabel223[[#This Row],[Prijs in btw]]/1.21</f>
        <v>4.9586776859504136</v>
      </c>
      <c r="I18" s="43">
        <f>Tabel223[[#This Row],[Aantal]]*Tabel223[[#This Row],[€ ex btw      ]]</f>
        <v>0</v>
      </c>
    </row>
    <row r="19" spans="2:9" x14ac:dyDescent="0.3">
      <c r="B19" s="39" t="s">
        <v>65</v>
      </c>
      <c r="C19" s="39" t="s">
        <v>66</v>
      </c>
      <c r="D19" s="40" t="s">
        <v>67</v>
      </c>
      <c r="E19" s="39" t="s">
        <v>68</v>
      </c>
      <c r="F19" s="41">
        <v>16</v>
      </c>
      <c r="G19" s="78"/>
      <c r="H19" s="43">
        <f>Tabel223[[#This Row],[Prijs in btw]]/1.21</f>
        <v>13.223140495867769</v>
      </c>
      <c r="I19" s="42">
        <f>Tabel223[[#This Row],[Aantal]]*Tabel223[[#This Row],[€ ex btw      ]]</f>
        <v>0</v>
      </c>
    </row>
    <row r="20" spans="2:9" x14ac:dyDescent="0.3">
      <c r="B20" s="39" t="s">
        <v>65</v>
      </c>
      <c r="C20" s="39" t="s">
        <v>66</v>
      </c>
      <c r="D20" s="40" t="s">
        <v>8</v>
      </c>
      <c r="E20" s="39" t="s">
        <v>11</v>
      </c>
      <c r="F20" s="41">
        <v>8</v>
      </c>
      <c r="G20" s="78"/>
      <c r="H20" s="43">
        <f>Tabel223[[#This Row],[Prijs in btw]]/1.21</f>
        <v>6.6115702479338845</v>
      </c>
      <c r="I20" s="42">
        <f>Tabel223[[#This Row],[Aantal]]*Tabel223[[#This Row],[€ ex btw      ]]</f>
        <v>0</v>
      </c>
    </row>
    <row r="21" spans="2:9" x14ac:dyDescent="0.3">
      <c r="B21" s="39" t="s">
        <v>31</v>
      </c>
      <c r="C21" s="39" t="s">
        <v>32</v>
      </c>
      <c r="D21" s="40" t="s">
        <v>67</v>
      </c>
      <c r="E21" s="39" t="s">
        <v>68</v>
      </c>
      <c r="F21" s="41">
        <v>16</v>
      </c>
      <c r="G21" s="78"/>
      <c r="H21" s="43">
        <f>Tabel223[[#This Row],[Prijs in btw]]/1.21</f>
        <v>13.223140495867769</v>
      </c>
      <c r="I21" s="42">
        <f>Tabel223[[#This Row],[Aantal]]*Tabel223[[#This Row],[€ ex btw      ]]</f>
        <v>0</v>
      </c>
    </row>
    <row r="22" spans="2:9" x14ac:dyDescent="0.3">
      <c r="B22" s="39" t="s">
        <v>69</v>
      </c>
      <c r="C22" s="39" t="s">
        <v>70</v>
      </c>
      <c r="D22" s="40" t="s">
        <v>71</v>
      </c>
      <c r="E22" s="39" t="s">
        <v>453</v>
      </c>
      <c r="F22" s="41">
        <v>11</v>
      </c>
      <c r="G22" s="78"/>
      <c r="H22" s="43">
        <f>Tabel223[[#This Row],[Prijs in btw]]/1.21</f>
        <v>9.0909090909090917</v>
      </c>
      <c r="I22" s="42">
        <f>Tabel223[[#This Row],[Aantal]]*Tabel223[[#This Row],[€ ex btw      ]]</f>
        <v>0</v>
      </c>
    </row>
    <row r="23" spans="2:9" x14ac:dyDescent="0.3">
      <c r="B23" s="39" t="s">
        <v>72</v>
      </c>
      <c r="C23" s="39" t="s">
        <v>73</v>
      </c>
      <c r="D23" s="40" t="s">
        <v>74</v>
      </c>
      <c r="E23" s="39" t="s">
        <v>61</v>
      </c>
      <c r="F23" s="41">
        <v>27.5</v>
      </c>
      <c r="G23" s="78"/>
      <c r="H23" s="43">
        <f>Tabel223[[#This Row],[Prijs in btw]]/1.21</f>
        <v>22.727272727272727</v>
      </c>
      <c r="I23" s="42">
        <f>Tabel223[[#This Row],[Aantal]]*Tabel223[[#This Row],[€ ex btw      ]]</f>
        <v>0</v>
      </c>
    </row>
    <row r="24" spans="2:9" x14ac:dyDescent="0.3">
      <c r="B24" s="39" t="s">
        <v>75</v>
      </c>
      <c r="C24" s="39" t="s">
        <v>76</v>
      </c>
      <c r="D24" s="40" t="s">
        <v>74</v>
      </c>
      <c r="E24" s="39" t="s">
        <v>77</v>
      </c>
      <c r="F24" s="41">
        <v>27.5</v>
      </c>
      <c r="G24" s="78"/>
      <c r="H24" s="43">
        <f>Tabel223[[#This Row],[Prijs in btw]]/1.21</f>
        <v>22.727272727272727</v>
      </c>
      <c r="I24" s="42">
        <f>Tabel223[[#This Row],[Aantal]]*Tabel223[[#This Row],[€ ex btw      ]]</f>
        <v>0</v>
      </c>
    </row>
    <row r="25" spans="2:9" x14ac:dyDescent="0.3">
      <c r="B25" s="39" t="s">
        <v>78</v>
      </c>
      <c r="C25" s="39" t="s">
        <v>79</v>
      </c>
      <c r="D25" s="40" t="s">
        <v>74</v>
      </c>
      <c r="E25" s="39" t="s">
        <v>61</v>
      </c>
      <c r="F25" s="41">
        <v>27.5</v>
      </c>
      <c r="G25" s="78"/>
      <c r="H25" s="43">
        <f>Tabel223[[#This Row],[Prijs in btw]]/1.21</f>
        <v>22.727272727272727</v>
      </c>
      <c r="I25" s="42">
        <f>Tabel223[[#This Row],[Aantal]]*Tabel223[[#This Row],[€ ex btw      ]]</f>
        <v>0</v>
      </c>
    </row>
    <row r="26" spans="2:9" x14ac:dyDescent="0.3">
      <c r="B26" s="39" t="s">
        <v>80</v>
      </c>
      <c r="C26" s="39" t="s">
        <v>81</v>
      </c>
      <c r="D26" s="40" t="s">
        <v>74</v>
      </c>
      <c r="E26" s="39" t="s">
        <v>61</v>
      </c>
      <c r="F26" s="41">
        <v>27.5</v>
      </c>
      <c r="G26" s="78"/>
      <c r="H26" s="82">
        <f>Tabel223[[#This Row],[Prijs in btw]]/1.21</f>
        <v>22.727272727272727</v>
      </c>
      <c r="I26" s="42">
        <f>Tabel223[[#This Row],[Aantal]]*Tabel223[[#This Row],[€ ex btw      ]]</f>
        <v>0</v>
      </c>
    </row>
    <row r="27" spans="2:9" x14ac:dyDescent="0.3">
      <c r="B27" s="39" t="s">
        <v>82</v>
      </c>
      <c r="C27" s="39" t="s">
        <v>83</v>
      </c>
      <c r="D27" s="40" t="s">
        <v>74</v>
      </c>
      <c r="E27" s="39" t="s">
        <v>61</v>
      </c>
      <c r="F27" s="41">
        <v>27.5</v>
      </c>
      <c r="G27" s="78"/>
      <c r="H27" s="43">
        <f>Tabel223[[#This Row],[Prijs in btw]]/1.21</f>
        <v>22.727272727272727</v>
      </c>
      <c r="I27" s="42">
        <f>Tabel223[[#This Row],[Aantal]]*Tabel223[[#This Row],[€ ex btw      ]]</f>
        <v>0</v>
      </c>
    </row>
    <row r="28" spans="2:9" x14ac:dyDescent="0.3">
      <c r="B28" s="39" t="s">
        <v>84</v>
      </c>
      <c r="C28" s="39" t="s">
        <v>85</v>
      </c>
      <c r="D28" s="40" t="s">
        <v>74</v>
      </c>
      <c r="E28" s="39" t="s">
        <v>61</v>
      </c>
      <c r="F28" s="41">
        <v>27.5</v>
      </c>
      <c r="G28" s="78"/>
      <c r="H28" s="43">
        <f>Tabel223[[#This Row],[Prijs in btw]]/1.21</f>
        <v>22.727272727272727</v>
      </c>
      <c r="I28" s="42">
        <f>Tabel223[[#This Row],[Aantal]]*Tabel223[[#This Row],[€ ex btw      ]]</f>
        <v>0</v>
      </c>
    </row>
    <row r="29" spans="2:9" x14ac:dyDescent="0.3">
      <c r="B29" s="39" t="s">
        <v>86</v>
      </c>
      <c r="C29" s="39" t="s">
        <v>87</v>
      </c>
      <c r="D29" s="40" t="s">
        <v>74</v>
      </c>
      <c r="E29" s="39" t="s">
        <v>61</v>
      </c>
      <c r="F29" s="41">
        <v>27.5</v>
      </c>
      <c r="G29" s="78"/>
      <c r="H29" s="43">
        <f>Tabel223[[#This Row],[Prijs in btw]]/1.21</f>
        <v>22.727272727272727</v>
      </c>
      <c r="I29" s="42">
        <f>Tabel223[[#This Row],[Aantal]]*Tabel223[[#This Row],[€ ex btw      ]]</f>
        <v>0</v>
      </c>
    </row>
    <row r="30" spans="2:9" x14ac:dyDescent="0.3">
      <c r="B30" s="39" t="s">
        <v>88</v>
      </c>
      <c r="C30" s="39" t="s">
        <v>89</v>
      </c>
      <c r="D30" s="40" t="s">
        <v>74</v>
      </c>
      <c r="E30" s="39" t="s">
        <v>61</v>
      </c>
      <c r="F30" s="41">
        <v>27.5</v>
      </c>
      <c r="G30" s="78"/>
      <c r="H30" s="43">
        <f>Tabel223[[#This Row],[Prijs in btw]]/1.21</f>
        <v>22.727272727272727</v>
      </c>
      <c r="I30" s="42">
        <f>Tabel223[[#This Row],[Aantal]]*Tabel223[[#This Row],[€ ex btw      ]]</f>
        <v>0</v>
      </c>
    </row>
    <row r="31" spans="2:9" x14ac:dyDescent="0.3">
      <c r="B31" s="39" t="s">
        <v>90</v>
      </c>
      <c r="C31" s="39" t="s">
        <v>91</v>
      </c>
      <c r="D31" s="40" t="s">
        <v>74</v>
      </c>
      <c r="E31" s="39" t="s">
        <v>61</v>
      </c>
      <c r="F31" s="41">
        <v>27.5</v>
      </c>
      <c r="G31" s="78"/>
      <c r="H31" s="43">
        <f>Tabel223[[#This Row],[Prijs in btw]]/1.21</f>
        <v>22.727272727272727</v>
      </c>
      <c r="I31" s="42">
        <f>Tabel223[[#This Row],[Aantal]]*Tabel223[[#This Row],[€ ex btw      ]]</f>
        <v>0</v>
      </c>
    </row>
    <row r="32" spans="2:9" x14ac:dyDescent="0.3">
      <c r="B32" s="39" t="s">
        <v>92</v>
      </c>
      <c r="C32" s="39" t="s">
        <v>93</v>
      </c>
      <c r="D32" s="40" t="s">
        <v>74</v>
      </c>
      <c r="E32" s="39" t="s">
        <v>61</v>
      </c>
      <c r="F32" s="41">
        <v>27.5</v>
      </c>
      <c r="G32" s="78"/>
      <c r="H32" s="43">
        <f>Tabel223[[#This Row],[Prijs in btw]]/1.21</f>
        <v>22.727272727272727</v>
      </c>
      <c r="I32" s="42">
        <f>Tabel223[[#This Row],[Aantal]]*Tabel223[[#This Row],[€ ex btw      ]]</f>
        <v>0</v>
      </c>
    </row>
    <row r="33" spans="2:9" x14ac:dyDescent="0.3">
      <c r="B33" s="39" t="s">
        <v>94</v>
      </c>
      <c r="C33" s="39" t="s">
        <v>95</v>
      </c>
      <c r="D33" s="40" t="s">
        <v>74</v>
      </c>
      <c r="E33" s="39" t="s">
        <v>61</v>
      </c>
      <c r="F33" s="41">
        <v>27.5</v>
      </c>
      <c r="G33" s="78"/>
      <c r="H33" s="43">
        <f>Tabel223[[#This Row],[Prijs in btw]]/1.21</f>
        <v>22.727272727272727</v>
      </c>
      <c r="I33" s="42">
        <f>Tabel223[[#This Row],[Aantal]]*Tabel223[[#This Row],[€ ex btw      ]]</f>
        <v>0</v>
      </c>
    </row>
    <row r="34" spans="2:9" x14ac:dyDescent="0.3">
      <c r="B34" s="39" t="s">
        <v>96</v>
      </c>
      <c r="C34" s="39" t="s">
        <v>97</v>
      </c>
      <c r="D34" s="40" t="s">
        <v>74</v>
      </c>
      <c r="E34" s="39" t="s">
        <v>61</v>
      </c>
      <c r="F34" s="41">
        <v>27.5</v>
      </c>
      <c r="G34" s="78"/>
      <c r="H34" s="43">
        <f>Tabel223[[#This Row],[Prijs in btw]]/1.21</f>
        <v>22.727272727272727</v>
      </c>
      <c r="I34" s="42">
        <f>Tabel223[[#This Row],[Aantal]]*Tabel223[[#This Row],[€ ex btw      ]]</f>
        <v>0</v>
      </c>
    </row>
    <row r="35" spans="2:9" x14ac:dyDescent="0.3">
      <c r="B35" s="39" t="s">
        <v>98</v>
      </c>
      <c r="C35" s="39" t="s">
        <v>99</v>
      </c>
      <c r="D35" s="40" t="s">
        <v>74</v>
      </c>
      <c r="E35" s="39" t="s">
        <v>61</v>
      </c>
      <c r="F35" s="41">
        <v>27.5</v>
      </c>
      <c r="G35" s="78"/>
      <c r="H35" s="43">
        <f>Tabel223[[#This Row],[Prijs in btw]]/1.21</f>
        <v>22.727272727272727</v>
      </c>
      <c r="I35" s="42">
        <f>Tabel223[[#This Row],[Aantal]]*Tabel223[[#This Row],[€ ex btw      ]]</f>
        <v>0</v>
      </c>
    </row>
    <row r="36" spans="2:9" x14ac:dyDescent="0.3">
      <c r="B36" s="39" t="s">
        <v>100</v>
      </c>
      <c r="C36" s="39" t="s">
        <v>101</v>
      </c>
      <c r="D36" s="40" t="s">
        <v>74</v>
      </c>
      <c r="E36" s="39" t="s">
        <v>61</v>
      </c>
      <c r="F36" s="41">
        <v>27.5</v>
      </c>
      <c r="G36" s="78"/>
      <c r="H36" s="43">
        <f>Tabel223[[#This Row],[Prijs in btw]]/1.21</f>
        <v>22.727272727272727</v>
      </c>
      <c r="I36" s="42">
        <f>Tabel223[[#This Row],[Aantal]]*Tabel223[[#This Row],[€ ex btw      ]]</f>
        <v>0</v>
      </c>
    </row>
    <row r="37" spans="2:9" x14ac:dyDescent="0.3">
      <c r="B37" s="39" t="s">
        <v>102</v>
      </c>
      <c r="C37" s="39" t="s">
        <v>103</v>
      </c>
      <c r="D37" s="40" t="s">
        <v>74</v>
      </c>
      <c r="E37" s="39" t="s">
        <v>61</v>
      </c>
      <c r="F37" s="41">
        <v>27.5</v>
      </c>
      <c r="G37" s="78"/>
      <c r="H37" s="43">
        <f>Tabel223[[#This Row],[Prijs in btw]]/1.21</f>
        <v>22.727272727272727</v>
      </c>
      <c r="I37" s="42">
        <f>Tabel223[[#This Row],[Aantal]]*Tabel223[[#This Row],[€ ex btw      ]]</f>
        <v>0</v>
      </c>
    </row>
    <row r="38" spans="2:9" x14ac:dyDescent="0.3">
      <c r="B38" s="39" t="s">
        <v>104</v>
      </c>
      <c r="C38" s="39" t="s">
        <v>105</v>
      </c>
      <c r="D38" s="40" t="s">
        <v>71</v>
      </c>
      <c r="E38" s="39" t="s">
        <v>454</v>
      </c>
      <c r="F38" s="41">
        <v>27.5</v>
      </c>
      <c r="G38" s="78"/>
      <c r="H38" s="43">
        <f>Tabel223[[#This Row],[Prijs in btw]]/1.21</f>
        <v>22.727272727272727</v>
      </c>
      <c r="I38" s="42">
        <f>Tabel223[[#This Row],[Aantal]]*Tabel223[[#This Row],[€ ex btw      ]]</f>
        <v>0</v>
      </c>
    </row>
    <row r="39" spans="2:9" x14ac:dyDescent="0.3">
      <c r="B39" s="39" t="s">
        <v>106</v>
      </c>
      <c r="C39" s="39" t="s">
        <v>107</v>
      </c>
      <c r="D39" s="40" t="s">
        <v>74</v>
      </c>
      <c r="E39" s="39" t="s">
        <v>61</v>
      </c>
      <c r="F39" s="41">
        <v>27.5</v>
      </c>
      <c r="G39" s="78"/>
      <c r="H39" s="43">
        <f>Tabel223[[#This Row],[Prijs in btw]]/1.21</f>
        <v>22.727272727272727</v>
      </c>
      <c r="I39" s="42">
        <f>Tabel223[[#This Row],[Aantal]]*Tabel223[[#This Row],[€ ex btw      ]]</f>
        <v>0</v>
      </c>
    </row>
    <row r="40" spans="2:9" x14ac:dyDescent="0.3">
      <c r="B40" s="39" t="s">
        <v>108</v>
      </c>
      <c r="C40" s="39" t="s">
        <v>109</v>
      </c>
      <c r="D40" s="40" t="s">
        <v>110</v>
      </c>
      <c r="E40" s="39" t="s">
        <v>455</v>
      </c>
      <c r="F40" s="41">
        <v>8</v>
      </c>
      <c r="G40" s="78"/>
      <c r="H40" s="43">
        <f>Tabel223[[#This Row],[Prijs in btw]]/1.21</f>
        <v>6.6115702479338845</v>
      </c>
      <c r="I40" s="42">
        <f>Tabel223[[#This Row],[Aantal]]*Tabel223[[#This Row],[€ ex btw      ]]</f>
        <v>0</v>
      </c>
    </row>
    <row r="41" spans="2:9" x14ac:dyDescent="0.3">
      <c r="B41" s="39" t="s">
        <v>111</v>
      </c>
      <c r="C41" s="39" t="s">
        <v>112</v>
      </c>
      <c r="D41" s="40" t="s">
        <v>113</v>
      </c>
      <c r="E41" s="39" t="s">
        <v>17</v>
      </c>
      <c r="F41" s="41">
        <v>11</v>
      </c>
      <c r="G41" s="78"/>
      <c r="H41" s="43">
        <f>Tabel223[[#This Row],[Prijs in btw]]/1.21</f>
        <v>9.0909090909090917</v>
      </c>
      <c r="I41" s="42">
        <f>Tabel223[[#This Row],[Aantal]]*Tabel223[[#This Row],[€ ex btw      ]]</f>
        <v>0</v>
      </c>
    </row>
    <row r="42" spans="2:9" x14ac:dyDescent="0.3">
      <c r="B42" s="39" t="s">
        <v>118</v>
      </c>
      <c r="C42" s="39" t="s">
        <v>119</v>
      </c>
      <c r="D42" s="40" t="s">
        <v>74</v>
      </c>
      <c r="E42" s="39" t="s">
        <v>431</v>
      </c>
      <c r="F42" s="41">
        <v>16</v>
      </c>
      <c r="G42" s="78"/>
      <c r="H42" s="43">
        <f>Tabel223[[#This Row],[Prijs in btw]]/1.21</f>
        <v>13.223140495867769</v>
      </c>
      <c r="I42" s="42">
        <f>Tabel223[[#This Row],[Aantal]]*Tabel223[[#This Row],[€ ex btw      ]]</f>
        <v>0</v>
      </c>
    </row>
    <row r="43" spans="2:9" x14ac:dyDescent="0.3">
      <c r="B43" s="39" t="s">
        <v>117</v>
      </c>
      <c r="C43" s="39" t="s">
        <v>115</v>
      </c>
      <c r="D43" s="40" t="s">
        <v>74</v>
      </c>
      <c r="E43" s="39" t="s">
        <v>432</v>
      </c>
      <c r="F43" s="41">
        <v>16</v>
      </c>
      <c r="G43" s="78"/>
      <c r="H43" s="43">
        <f>Tabel223[[#This Row],[Prijs in btw]]/1.21</f>
        <v>13.223140495867769</v>
      </c>
      <c r="I43" s="42">
        <f>Tabel223[[#This Row],[Aantal]]*Tabel223[[#This Row],[€ ex btw      ]]</f>
        <v>0</v>
      </c>
    </row>
    <row r="44" spans="2:9" x14ac:dyDescent="0.3">
      <c r="B44" s="39" t="s">
        <v>114</v>
      </c>
      <c r="C44" s="39" t="s">
        <v>115</v>
      </c>
      <c r="D44" s="40" t="s">
        <v>74</v>
      </c>
      <c r="E44" s="39" t="s">
        <v>61</v>
      </c>
      <c r="F44" s="41">
        <v>49</v>
      </c>
      <c r="G44" s="78"/>
      <c r="H44" s="43">
        <f>Tabel223[[#This Row],[Prijs in btw]]/1.21</f>
        <v>40.495867768595041</v>
      </c>
      <c r="I44" s="42">
        <f>Tabel223[[#This Row],[Aantal]]*Tabel223[[#This Row],[€ ex btw      ]]</f>
        <v>0</v>
      </c>
    </row>
    <row r="45" spans="2:9" x14ac:dyDescent="0.3">
      <c r="B45" s="39" t="s">
        <v>116</v>
      </c>
      <c r="C45" s="39" t="s">
        <v>115</v>
      </c>
      <c r="D45" s="40" t="s">
        <v>74</v>
      </c>
      <c r="E45" s="39" t="s">
        <v>61</v>
      </c>
      <c r="F45" s="41">
        <v>49</v>
      </c>
      <c r="G45" s="78"/>
      <c r="H45" s="43">
        <f>Tabel223[[#This Row],[Prijs in btw]]/1.21</f>
        <v>40.495867768595041</v>
      </c>
      <c r="I45" s="42">
        <f>Tabel223[[#This Row],[Aantal]]*Tabel223[[#This Row],[€ ex btw      ]]</f>
        <v>0</v>
      </c>
    </row>
    <row r="46" spans="2:9" x14ac:dyDescent="0.3">
      <c r="B46" s="39" t="s">
        <v>120</v>
      </c>
      <c r="C46" s="39" t="s">
        <v>121</v>
      </c>
      <c r="D46" s="40" t="s">
        <v>74</v>
      </c>
      <c r="E46" s="39" t="s">
        <v>432</v>
      </c>
      <c r="F46" s="41">
        <v>16</v>
      </c>
      <c r="G46" s="78"/>
      <c r="H46" s="43">
        <f>Tabel223[[#This Row],[Prijs in btw]]/1.21</f>
        <v>13.223140495867769</v>
      </c>
      <c r="I46" s="42">
        <f>Tabel223[[#This Row],[Aantal]]*Tabel223[[#This Row],[€ ex btw      ]]</f>
        <v>0</v>
      </c>
    </row>
    <row r="47" spans="2:9" x14ac:dyDescent="0.3">
      <c r="B47" s="39" t="s">
        <v>122</v>
      </c>
      <c r="C47" s="39" t="s">
        <v>123</v>
      </c>
      <c r="D47" s="40" t="s">
        <v>7</v>
      </c>
      <c r="E47" s="39" t="s">
        <v>431</v>
      </c>
      <c r="F47" s="41">
        <v>11</v>
      </c>
      <c r="G47" s="78"/>
      <c r="H47" s="43">
        <f>Tabel223[[#This Row],[Prijs in btw]]/1.21</f>
        <v>9.0909090909090917</v>
      </c>
      <c r="I47" s="42">
        <f>Tabel223[[#This Row],[Aantal]]*Tabel223[[#This Row],[€ ex btw      ]]</f>
        <v>0</v>
      </c>
    </row>
    <row r="48" spans="2:9" x14ac:dyDescent="0.3">
      <c r="B48" s="39" t="s">
        <v>124</v>
      </c>
      <c r="C48" s="39" t="s">
        <v>125</v>
      </c>
      <c r="D48" s="40" t="s">
        <v>8</v>
      </c>
      <c r="E48" s="39" t="s">
        <v>432</v>
      </c>
      <c r="F48" s="41">
        <v>16</v>
      </c>
      <c r="G48" s="78"/>
      <c r="H48" s="43">
        <f>Tabel223[[#This Row],[Prijs in btw]]/1.21</f>
        <v>13.223140495867769</v>
      </c>
      <c r="I48" s="42">
        <f>Tabel223[[#This Row],[Aantal]]*Tabel223[[#This Row],[€ ex btw      ]]</f>
        <v>0</v>
      </c>
    </row>
    <row r="49" spans="2:9" x14ac:dyDescent="0.3">
      <c r="B49" s="39" t="s">
        <v>126</v>
      </c>
      <c r="C49" s="39" t="s">
        <v>127</v>
      </c>
      <c r="D49" s="40" t="s">
        <v>8</v>
      </c>
      <c r="E49" s="39" t="s">
        <v>456</v>
      </c>
      <c r="F49" s="41">
        <v>27.5</v>
      </c>
      <c r="G49" s="78"/>
      <c r="H49" s="43">
        <f>Tabel223[[#This Row],[Prijs in btw]]/1.21</f>
        <v>22.727272727272727</v>
      </c>
      <c r="I49" s="42">
        <f>Tabel223[[#This Row],[Aantal]]*Tabel223[[#This Row],[€ ex btw      ]]</f>
        <v>0</v>
      </c>
    </row>
    <row r="50" spans="2:9" x14ac:dyDescent="0.3">
      <c r="B50" s="39" t="s">
        <v>128</v>
      </c>
      <c r="C50" s="39" t="s">
        <v>127</v>
      </c>
      <c r="D50" s="40" t="s">
        <v>33</v>
      </c>
      <c r="E50" s="39" t="s">
        <v>456</v>
      </c>
      <c r="F50" s="41">
        <v>27.5</v>
      </c>
      <c r="G50" s="78"/>
      <c r="H50" s="43">
        <f>Tabel223[[#This Row],[Prijs in btw]]/1.21</f>
        <v>22.727272727272727</v>
      </c>
      <c r="I50" s="42">
        <f>Tabel223[[#This Row],[Aantal]]*Tabel223[[#This Row],[€ ex btw      ]]</f>
        <v>0</v>
      </c>
    </row>
    <row r="51" spans="2:9" x14ac:dyDescent="0.3">
      <c r="B51" s="39" t="s">
        <v>129</v>
      </c>
      <c r="C51" s="39" t="s">
        <v>127</v>
      </c>
      <c r="D51" s="40" t="s">
        <v>130</v>
      </c>
      <c r="E51" s="39" t="s">
        <v>456</v>
      </c>
      <c r="F51" s="41">
        <v>49</v>
      </c>
      <c r="G51" s="78"/>
      <c r="H51" s="43">
        <f>Tabel223[[#This Row],[Prijs in btw]]/1.21</f>
        <v>40.495867768595041</v>
      </c>
      <c r="I51" s="42">
        <f>Tabel223[[#This Row],[Aantal]]*Tabel223[[#This Row],[€ ex btw      ]]</f>
        <v>0</v>
      </c>
    </row>
    <row r="52" spans="2:9" x14ac:dyDescent="0.3">
      <c r="B52" s="39" t="s">
        <v>129</v>
      </c>
      <c r="C52" s="39" t="s">
        <v>127</v>
      </c>
      <c r="D52" s="40" t="s">
        <v>74</v>
      </c>
      <c r="E52" s="39" t="s">
        <v>456</v>
      </c>
      <c r="F52" s="41">
        <v>27.5</v>
      </c>
      <c r="G52" s="78"/>
      <c r="H52" s="43">
        <f>Tabel223[[#This Row],[Prijs in btw]]/1.21</f>
        <v>22.727272727272727</v>
      </c>
      <c r="I52" s="42">
        <f>Tabel223[[#This Row],[Aantal]]*Tabel223[[#This Row],[€ ex btw      ]]</f>
        <v>0</v>
      </c>
    </row>
    <row r="53" spans="2:9" x14ac:dyDescent="0.3">
      <c r="B53" s="39" t="s">
        <v>131</v>
      </c>
      <c r="C53" s="39" t="s">
        <v>127</v>
      </c>
      <c r="D53" s="40" t="s">
        <v>132</v>
      </c>
      <c r="E53" s="39" t="s">
        <v>456</v>
      </c>
      <c r="F53" s="41">
        <v>60</v>
      </c>
      <c r="G53" s="78"/>
      <c r="H53" s="43">
        <f>Tabel223[[#This Row],[Prijs in btw]]/1.21</f>
        <v>49.586776859504134</v>
      </c>
      <c r="I53" s="42">
        <f>Tabel223[[#This Row],[Aantal]]*Tabel223[[#This Row],[€ ex btw      ]]</f>
        <v>0</v>
      </c>
    </row>
    <row r="54" spans="2:9" x14ac:dyDescent="0.3">
      <c r="B54" s="39" t="s">
        <v>133</v>
      </c>
      <c r="C54" s="39" t="s">
        <v>127</v>
      </c>
      <c r="D54" s="40" t="s">
        <v>134</v>
      </c>
      <c r="E54" s="39" t="s">
        <v>456</v>
      </c>
      <c r="F54" s="41">
        <v>60</v>
      </c>
      <c r="G54" s="78"/>
      <c r="H54" s="43">
        <f>Tabel223[[#This Row],[Prijs in btw]]/1.21</f>
        <v>49.586776859504134</v>
      </c>
      <c r="I54" s="42">
        <f>Tabel223[[#This Row],[Aantal]]*Tabel223[[#This Row],[€ ex btw      ]]</f>
        <v>0</v>
      </c>
    </row>
    <row r="55" spans="2:9" x14ac:dyDescent="0.3">
      <c r="B55" s="39" t="s">
        <v>133</v>
      </c>
      <c r="C55" s="39" t="s">
        <v>127</v>
      </c>
      <c r="D55" s="40" t="s">
        <v>8</v>
      </c>
      <c r="E55" s="39" t="s">
        <v>456</v>
      </c>
      <c r="F55" s="41">
        <v>27.5</v>
      </c>
      <c r="G55" s="78"/>
      <c r="H55" s="43">
        <f>Tabel223[[#This Row],[Prijs in btw]]/1.21</f>
        <v>22.727272727272727</v>
      </c>
      <c r="I55" s="42">
        <f>Tabel223[[#This Row],[Aantal]]*Tabel223[[#This Row],[€ ex btw      ]]</f>
        <v>0</v>
      </c>
    </row>
    <row r="56" spans="2:9" x14ac:dyDescent="0.3">
      <c r="B56" s="39" t="s">
        <v>135</v>
      </c>
      <c r="C56" s="39" t="s">
        <v>127</v>
      </c>
      <c r="D56" s="40" t="s">
        <v>136</v>
      </c>
      <c r="E56" s="39" t="s">
        <v>456</v>
      </c>
      <c r="F56" s="41">
        <v>60</v>
      </c>
      <c r="G56" s="78"/>
      <c r="H56" s="43">
        <f>Tabel223[[#This Row],[Prijs in btw]]/1.21</f>
        <v>49.586776859504134</v>
      </c>
      <c r="I56" s="42">
        <f>Tabel223[[#This Row],[Aantal]]*Tabel223[[#This Row],[€ ex btw      ]]</f>
        <v>0</v>
      </c>
    </row>
    <row r="57" spans="2:9" x14ac:dyDescent="0.3">
      <c r="B57" s="39" t="s">
        <v>137</v>
      </c>
      <c r="C57" s="39" t="s">
        <v>127</v>
      </c>
      <c r="D57" s="40" t="s">
        <v>138</v>
      </c>
      <c r="E57" s="39" t="s">
        <v>456</v>
      </c>
      <c r="F57" s="41">
        <v>49</v>
      </c>
      <c r="G57" s="78"/>
      <c r="H57" s="43">
        <f>Tabel223[[#This Row],[Prijs in btw]]/1.21</f>
        <v>40.495867768595041</v>
      </c>
      <c r="I57" s="42">
        <f>Tabel223[[#This Row],[Aantal]]*Tabel223[[#This Row],[€ ex btw      ]]</f>
        <v>0</v>
      </c>
    </row>
    <row r="58" spans="2:9" x14ac:dyDescent="0.3">
      <c r="B58" s="39" t="s">
        <v>139</v>
      </c>
      <c r="C58" s="39" t="s">
        <v>127</v>
      </c>
      <c r="D58" s="40" t="s">
        <v>113</v>
      </c>
      <c r="E58" s="39" t="s">
        <v>456</v>
      </c>
      <c r="F58" s="41">
        <v>39</v>
      </c>
      <c r="G58" s="78"/>
      <c r="H58" s="43">
        <f>Tabel223[[#This Row],[Prijs in btw]]/1.21</f>
        <v>32.231404958677686</v>
      </c>
      <c r="I58" s="42">
        <f>Tabel223[[#This Row],[Aantal]]*Tabel223[[#This Row],[€ ex btw      ]]</f>
        <v>0</v>
      </c>
    </row>
    <row r="59" spans="2:9" x14ac:dyDescent="0.3">
      <c r="B59" s="39" t="s">
        <v>140</v>
      </c>
      <c r="C59" s="39" t="s">
        <v>127</v>
      </c>
      <c r="D59" s="40" t="s">
        <v>141</v>
      </c>
      <c r="E59" s="39" t="s">
        <v>456</v>
      </c>
      <c r="F59" s="41">
        <v>39</v>
      </c>
      <c r="G59" s="78"/>
      <c r="H59" s="43">
        <f>Tabel223[[#This Row],[Prijs in btw]]/1.21</f>
        <v>32.231404958677686</v>
      </c>
      <c r="I59" s="42">
        <f>Tabel223[[#This Row],[Aantal]]*Tabel223[[#This Row],[€ ex btw      ]]</f>
        <v>0</v>
      </c>
    </row>
    <row r="60" spans="2:9" x14ac:dyDescent="0.3">
      <c r="B60" s="39" t="s">
        <v>142</v>
      </c>
      <c r="C60" s="39" t="s">
        <v>127</v>
      </c>
      <c r="D60" s="40" t="s">
        <v>74</v>
      </c>
      <c r="E60" s="39" t="s">
        <v>17</v>
      </c>
      <c r="F60" s="41">
        <v>6</v>
      </c>
      <c r="G60" s="78"/>
      <c r="H60" s="43">
        <f>Tabel223[[#This Row],[Prijs in btw]]/1.21</f>
        <v>4.9586776859504136</v>
      </c>
      <c r="I60" s="42">
        <f>Tabel223[[#This Row],[Aantal]]*Tabel223[[#This Row],[€ ex btw      ]]</f>
        <v>0</v>
      </c>
    </row>
    <row r="61" spans="2:9" x14ac:dyDescent="0.3">
      <c r="B61" s="39" t="s">
        <v>28</v>
      </c>
      <c r="C61" s="39" t="s">
        <v>143</v>
      </c>
      <c r="D61" s="40" t="s">
        <v>9</v>
      </c>
      <c r="E61" s="39" t="s">
        <v>61</v>
      </c>
      <c r="F61" s="41">
        <v>25</v>
      </c>
      <c r="G61" s="78"/>
      <c r="H61" s="43">
        <f>Tabel223[[#This Row],[Prijs in btw]]/1.21</f>
        <v>20.66115702479339</v>
      </c>
      <c r="I61" s="43">
        <f>Tabel223[[#This Row],[Aantal]]*Tabel223[[#This Row],[€ ex btw      ]]</f>
        <v>0</v>
      </c>
    </row>
    <row r="62" spans="2:9" x14ac:dyDescent="0.3">
      <c r="B62" s="39" t="s">
        <v>144</v>
      </c>
      <c r="C62" s="39" t="s">
        <v>146</v>
      </c>
      <c r="D62" s="40" t="s">
        <v>71</v>
      </c>
      <c r="E62" s="39" t="s">
        <v>457</v>
      </c>
      <c r="F62" s="41">
        <v>20</v>
      </c>
      <c r="G62" s="78"/>
      <c r="H62" s="43">
        <f>Tabel223[[#This Row],[Prijs in btw]]/1.21</f>
        <v>16.528925619834713</v>
      </c>
      <c r="I62" s="42">
        <f>Tabel223[[#This Row],[Aantal]]*Tabel223[[#This Row],[€ ex btw      ]]</f>
        <v>0</v>
      </c>
    </row>
    <row r="63" spans="2:9" x14ac:dyDescent="0.3">
      <c r="B63" s="39" t="s">
        <v>144</v>
      </c>
      <c r="C63" s="39" t="s">
        <v>149</v>
      </c>
      <c r="D63" s="40" t="s">
        <v>134</v>
      </c>
      <c r="E63" s="39" t="s">
        <v>147</v>
      </c>
      <c r="F63" s="41">
        <v>32</v>
      </c>
      <c r="G63" s="78"/>
      <c r="H63" s="43">
        <f>Tabel223[[#This Row],[Prijs in btw]]/1.21</f>
        <v>26.446280991735538</v>
      </c>
      <c r="I63" s="42">
        <f>Tabel223[[#This Row],[Aantal]]*Tabel223[[#This Row],[€ ex btw      ]]</f>
        <v>0</v>
      </c>
    </row>
    <row r="64" spans="2:9" x14ac:dyDescent="0.3">
      <c r="B64" s="39" t="s">
        <v>148</v>
      </c>
      <c r="C64" s="39" t="s">
        <v>149</v>
      </c>
      <c r="D64" s="40" t="s">
        <v>150</v>
      </c>
      <c r="E64" s="39" t="s">
        <v>151</v>
      </c>
      <c r="F64" s="41">
        <v>15</v>
      </c>
      <c r="G64" s="78"/>
      <c r="H64" s="43">
        <f>Tabel223[[#This Row],[Prijs in btw]]/1.21</f>
        <v>12.396694214876034</v>
      </c>
      <c r="I64" s="42">
        <f>Tabel223[[#This Row],[Aantal]]*Tabel223[[#This Row],[€ ex btw      ]]</f>
        <v>0</v>
      </c>
    </row>
    <row r="65" spans="2:9" x14ac:dyDescent="0.3">
      <c r="B65" s="39" t="s">
        <v>148</v>
      </c>
      <c r="C65" s="39" t="s">
        <v>146</v>
      </c>
      <c r="D65" s="40" t="s">
        <v>152</v>
      </c>
      <c r="E65" s="39" t="s">
        <v>459</v>
      </c>
      <c r="F65" s="41">
        <v>22</v>
      </c>
      <c r="G65" s="78"/>
      <c r="H65" s="43">
        <f>Tabel223[[#This Row],[Prijs in btw]]/1.21</f>
        <v>18.181818181818183</v>
      </c>
      <c r="I65" s="42">
        <f>Tabel223[[#This Row],[Aantal]]*Tabel223[[#This Row],[€ ex btw      ]]</f>
        <v>0</v>
      </c>
    </row>
    <row r="66" spans="2:9" x14ac:dyDescent="0.3">
      <c r="B66" s="39" t="s">
        <v>153</v>
      </c>
      <c r="C66" s="39" t="s">
        <v>146</v>
      </c>
      <c r="D66" s="40" t="s">
        <v>145</v>
      </c>
      <c r="E66" s="39" t="s">
        <v>458</v>
      </c>
      <c r="F66" s="41">
        <v>19</v>
      </c>
      <c r="G66" s="78"/>
      <c r="H66" s="43">
        <f>Tabel223[[#This Row],[Prijs in btw]]/1.21</f>
        <v>15.702479338842975</v>
      </c>
      <c r="I66" s="42">
        <f>Tabel223[[#This Row],[Aantal]]*Tabel223[[#This Row],[€ ex btw      ]]</f>
        <v>0</v>
      </c>
    </row>
    <row r="67" spans="2:9" x14ac:dyDescent="0.3">
      <c r="B67" s="39" t="s">
        <v>154</v>
      </c>
      <c r="C67" s="39" t="s">
        <v>146</v>
      </c>
      <c r="D67" s="40" t="s">
        <v>145</v>
      </c>
      <c r="E67" s="39" t="s">
        <v>458</v>
      </c>
      <c r="F67" s="41">
        <v>19</v>
      </c>
      <c r="G67" s="78"/>
      <c r="H67" s="43">
        <f>Tabel223[[#This Row],[Prijs in btw]]/1.21</f>
        <v>15.702479338842975</v>
      </c>
      <c r="I67" s="42">
        <f>Tabel223[[#This Row],[Aantal]]*Tabel223[[#This Row],[€ ex btw      ]]</f>
        <v>0</v>
      </c>
    </row>
    <row r="68" spans="2:9" x14ac:dyDescent="0.3">
      <c r="B68" s="39" t="s">
        <v>155</v>
      </c>
      <c r="C68" s="39" t="s">
        <v>146</v>
      </c>
      <c r="D68" s="40" t="s">
        <v>138</v>
      </c>
      <c r="E68" s="39" t="s">
        <v>460</v>
      </c>
      <c r="F68" s="41">
        <v>39</v>
      </c>
      <c r="G68" s="78"/>
      <c r="H68" s="43">
        <f>Tabel223[[#This Row],[Prijs in btw]]/1.21</f>
        <v>32.231404958677686</v>
      </c>
      <c r="I68" s="42">
        <f>Tabel223[[#This Row],[Aantal]]*Tabel223[[#This Row],[€ ex btw      ]]</f>
        <v>0</v>
      </c>
    </row>
    <row r="69" spans="2:9" x14ac:dyDescent="0.3">
      <c r="B69" s="39" t="s">
        <v>156</v>
      </c>
      <c r="C69" s="39" t="s">
        <v>146</v>
      </c>
      <c r="D69" s="40" t="s">
        <v>145</v>
      </c>
      <c r="E69" s="39" t="s">
        <v>458</v>
      </c>
      <c r="F69" s="41">
        <v>19</v>
      </c>
      <c r="G69" s="78"/>
      <c r="H69" s="82">
        <f>Tabel223[[#This Row],[Prijs in btw]]/1.21</f>
        <v>15.702479338842975</v>
      </c>
      <c r="I69" s="75">
        <f>Tabel223[[#This Row],[Aantal]]*Tabel223[[#This Row],[€ ex btw      ]]</f>
        <v>0</v>
      </c>
    </row>
    <row r="70" spans="2:9" x14ac:dyDescent="0.3">
      <c r="B70" s="39" t="s">
        <v>157</v>
      </c>
      <c r="C70" s="39" t="s">
        <v>149</v>
      </c>
      <c r="D70" s="40" t="s">
        <v>150</v>
      </c>
      <c r="E70" s="39" t="s">
        <v>151</v>
      </c>
      <c r="F70" s="41">
        <v>15</v>
      </c>
      <c r="G70" s="78"/>
      <c r="H70" s="82">
        <f>Tabel223[[#This Row],[Prijs in btw]]/1.21</f>
        <v>12.396694214876034</v>
      </c>
      <c r="I70" s="79">
        <f>Tabel223[[#This Row],[Aantal]]*Tabel223[[#This Row],[€ ex btw      ]]</f>
        <v>0</v>
      </c>
    </row>
    <row r="71" spans="2:9" x14ac:dyDescent="0.3">
      <c r="B71" s="39" t="s">
        <v>157</v>
      </c>
      <c r="C71" s="39" t="s">
        <v>146</v>
      </c>
      <c r="D71" s="40" t="s">
        <v>158</v>
      </c>
      <c r="E71" s="39" t="s">
        <v>458</v>
      </c>
      <c r="F71" s="41">
        <v>19</v>
      </c>
      <c r="G71" s="78"/>
      <c r="H71" s="43">
        <f>Tabel223[[#This Row],[Prijs in btw]]/1.21</f>
        <v>15.702479338842975</v>
      </c>
      <c r="I71" s="42">
        <f>Tabel223[[#This Row],[Aantal]]*Tabel223[[#This Row],[€ ex btw      ]]</f>
        <v>0</v>
      </c>
    </row>
    <row r="72" spans="2:9" x14ac:dyDescent="0.3">
      <c r="B72" s="39" t="s">
        <v>159</v>
      </c>
      <c r="C72" s="39" t="s">
        <v>146</v>
      </c>
      <c r="D72" s="40" t="s">
        <v>44</v>
      </c>
      <c r="E72" s="39" t="s">
        <v>461</v>
      </c>
      <c r="F72" s="41">
        <v>32.5</v>
      </c>
      <c r="G72" s="78"/>
      <c r="H72" s="43">
        <f>Tabel223[[#This Row],[Prijs in btw]]/1.21</f>
        <v>26.859504132231407</v>
      </c>
      <c r="I72" s="42">
        <f>Tabel223[[#This Row],[Aantal]]*Tabel223[[#This Row],[€ ex btw      ]]</f>
        <v>0</v>
      </c>
    </row>
    <row r="73" spans="2:9" x14ac:dyDescent="0.3">
      <c r="B73" s="39" t="s">
        <v>160</v>
      </c>
      <c r="C73" s="39" t="s">
        <v>146</v>
      </c>
      <c r="D73" s="40" t="s">
        <v>8</v>
      </c>
      <c r="E73" s="39" t="s">
        <v>459</v>
      </c>
      <c r="F73" s="41">
        <v>22</v>
      </c>
      <c r="G73" s="78"/>
      <c r="H73" s="43">
        <f>Tabel223[[#This Row],[Prijs in btw]]/1.21</f>
        <v>18.181818181818183</v>
      </c>
      <c r="I73" s="42">
        <f>Tabel223[[#This Row],[Aantal]]*Tabel223[[#This Row],[€ ex btw      ]]</f>
        <v>0</v>
      </c>
    </row>
    <row r="74" spans="2:9" x14ac:dyDescent="0.3">
      <c r="B74" s="39" t="s">
        <v>160</v>
      </c>
      <c r="C74" s="39" t="s">
        <v>149</v>
      </c>
      <c r="D74" s="40" t="s">
        <v>161</v>
      </c>
      <c r="E74" s="39" t="s">
        <v>147</v>
      </c>
      <c r="F74" s="41">
        <v>32.5</v>
      </c>
      <c r="G74" s="78"/>
      <c r="H74" s="43">
        <f>Tabel223[[#This Row],[Prijs in btw]]/1.21</f>
        <v>26.859504132231407</v>
      </c>
      <c r="I74" s="42">
        <f>Tabel223[[#This Row],[Aantal]]*Tabel223[[#This Row],[€ ex btw      ]]</f>
        <v>0</v>
      </c>
    </row>
    <row r="75" spans="2:9" x14ac:dyDescent="0.3">
      <c r="B75" s="39" t="s">
        <v>436</v>
      </c>
      <c r="C75" s="39" t="s">
        <v>149</v>
      </c>
      <c r="D75" s="40" t="s">
        <v>161</v>
      </c>
      <c r="E75" s="39" t="s">
        <v>147</v>
      </c>
      <c r="F75" s="41">
        <v>32.5</v>
      </c>
      <c r="G75" s="78"/>
      <c r="H75" s="43">
        <f>Tabel223[[#This Row],[Prijs in btw]]/1.21</f>
        <v>26.859504132231407</v>
      </c>
      <c r="I75" s="42">
        <f>Tabel223[[#This Row],[Aantal]]*Tabel223[[#This Row],[€ ex btw      ]]</f>
        <v>0</v>
      </c>
    </row>
    <row r="76" spans="2:9" x14ac:dyDescent="0.3">
      <c r="B76" s="39" t="s">
        <v>162</v>
      </c>
      <c r="C76" s="39" t="s">
        <v>149</v>
      </c>
      <c r="D76" s="40" t="s">
        <v>132</v>
      </c>
      <c r="E76" s="39" t="s">
        <v>151</v>
      </c>
      <c r="F76" s="41">
        <v>11</v>
      </c>
      <c r="G76" s="78"/>
      <c r="H76" s="43">
        <f>Tabel223[[#This Row],[Prijs in btw]]/1.21</f>
        <v>9.0909090909090917</v>
      </c>
      <c r="I76" s="42">
        <f>Tabel223[[#This Row],[Aantal]]*Tabel223[[#This Row],[€ ex btw      ]]</f>
        <v>0</v>
      </c>
    </row>
    <row r="77" spans="2:9" x14ac:dyDescent="0.3">
      <c r="B77" s="39" t="s">
        <v>162</v>
      </c>
      <c r="C77" s="39" t="s">
        <v>146</v>
      </c>
      <c r="D77" s="40" t="s">
        <v>71</v>
      </c>
      <c r="E77" s="39" t="s">
        <v>458</v>
      </c>
      <c r="F77" s="41">
        <v>19</v>
      </c>
      <c r="G77" s="78"/>
      <c r="H77" s="43">
        <f>Tabel223[[#This Row],[Prijs in btw]]/1.21</f>
        <v>15.702479338842975</v>
      </c>
      <c r="I77" s="42">
        <f>Tabel223[[#This Row],[Aantal]]*Tabel223[[#This Row],[€ ex btw      ]]</f>
        <v>0</v>
      </c>
    </row>
    <row r="78" spans="2:9" x14ac:dyDescent="0.3">
      <c r="B78" s="39" t="s">
        <v>422</v>
      </c>
      <c r="C78" s="39" t="s">
        <v>420</v>
      </c>
      <c r="D78" s="40" t="s">
        <v>130</v>
      </c>
      <c r="E78" s="74" t="s">
        <v>61</v>
      </c>
      <c r="F78" s="41">
        <v>20</v>
      </c>
      <c r="G78" s="78"/>
      <c r="H78" s="81">
        <f>Tabel223[[#This Row],[Prijs in btw]]/1.21</f>
        <v>16.528925619834713</v>
      </c>
      <c r="I78" s="43">
        <f>Tabel223[[#This Row],[Aantal]]*Tabel223[[#This Row],[€ ex btw      ]]</f>
        <v>0</v>
      </c>
    </row>
    <row r="79" spans="2:9" x14ac:dyDescent="0.3">
      <c r="B79" s="39" t="s">
        <v>421</v>
      </c>
      <c r="C79" s="39" t="s">
        <v>420</v>
      </c>
      <c r="D79" s="40" t="s">
        <v>71</v>
      </c>
      <c r="E79" s="74" t="s">
        <v>61</v>
      </c>
      <c r="F79" s="41">
        <v>16</v>
      </c>
      <c r="G79" s="78"/>
      <c r="H79" s="81">
        <f>Tabel223[[#This Row],[Prijs in btw]]/1.21</f>
        <v>13.223140495867769</v>
      </c>
      <c r="I79" s="43">
        <f>Tabel223[[#This Row],[Aantal]]*Tabel223[[#This Row],[€ ex btw      ]]</f>
        <v>0</v>
      </c>
    </row>
    <row r="80" spans="2:9" x14ac:dyDescent="0.3">
      <c r="B80" s="39" t="s">
        <v>163</v>
      </c>
      <c r="C80" s="39" t="s">
        <v>164</v>
      </c>
      <c r="D80" s="40" t="s">
        <v>44</v>
      </c>
      <c r="E80" s="39" t="s">
        <v>61</v>
      </c>
      <c r="F80" s="41">
        <v>27.5</v>
      </c>
      <c r="G80" s="78"/>
      <c r="H80" s="43">
        <f>Tabel223[[#This Row],[Prijs in btw]]/1.21</f>
        <v>22.727272727272727</v>
      </c>
      <c r="I80" s="42">
        <f>Tabel223[[#This Row],[Aantal]]*Tabel223[[#This Row],[€ ex btw      ]]</f>
        <v>0</v>
      </c>
    </row>
    <row r="81" spans="2:9" x14ac:dyDescent="0.3">
      <c r="B81" s="39" t="s">
        <v>165</v>
      </c>
      <c r="C81" s="39" t="s">
        <v>164</v>
      </c>
      <c r="D81" s="40" t="s">
        <v>7</v>
      </c>
      <c r="E81" s="39" t="s">
        <v>61</v>
      </c>
      <c r="F81" s="41">
        <v>22</v>
      </c>
      <c r="G81" s="78"/>
      <c r="H81" s="43">
        <f>Tabel223[[#This Row],[Prijs in btw]]/1.21</f>
        <v>18.181818181818183</v>
      </c>
      <c r="I81" s="42">
        <f>Tabel223[[#This Row],[Aantal]]*Tabel223[[#This Row],[€ ex btw      ]]</f>
        <v>0</v>
      </c>
    </row>
    <row r="82" spans="2:9" x14ac:dyDescent="0.3">
      <c r="B82" s="39" t="s">
        <v>166</v>
      </c>
      <c r="C82" s="39" t="s">
        <v>164</v>
      </c>
      <c r="D82" s="40" t="s">
        <v>7</v>
      </c>
      <c r="E82" s="39" t="s">
        <v>61</v>
      </c>
      <c r="F82" s="41">
        <v>22</v>
      </c>
      <c r="G82" s="78"/>
      <c r="H82" s="43">
        <f>Tabel223[[#This Row],[Prijs in btw]]/1.21</f>
        <v>18.181818181818183</v>
      </c>
      <c r="I82" s="42">
        <f>Tabel223[[#This Row],[Aantal]]*Tabel223[[#This Row],[€ ex btw      ]]</f>
        <v>0</v>
      </c>
    </row>
    <row r="83" spans="2:9" x14ac:dyDescent="0.3">
      <c r="B83" s="39" t="s">
        <v>167</v>
      </c>
      <c r="C83" s="39" t="s">
        <v>164</v>
      </c>
      <c r="D83" s="40" t="s">
        <v>168</v>
      </c>
      <c r="E83" s="39" t="s">
        <v>462</v>
      </c>
      <c r="F83" s="41">
        <v>32</v>
      </c>
      <c r="G83" s="78"/>
      <c r="H83" s="43">
        <f>Tabel223[[#This Row],[Prijs in btw]]/1.21</f>
        <v>26.446280991735538</v>
      </c>
      <c r="I83" s="42">
        <f>Tabel223[[#This Row],[Aantal]]*Tabel223[[#This Row],[€ ex btw      ]]</f>
        <v>0</v>
      </c>
    </row>
    <row r="84" spans="2:9" x14ac:dyDescent="0.3">
      <c r="B84" s="39" t="s">
        <v>169</v>
      </c>
      <c r="C84" s="39" t="s">
        <v>164</v>
      </c>
      <c r="D84" s="40" t="s">
        <v>67</v>
      </c>
      <c r="E84" s="39" t="s">
        <v>463</v>
      </c>
      <c r="F84" s="41">
        <v>32</v>
      </c>
      <c r="G84" s="78"/>
      <c r="H84" s="43">
        <f>Tabel223[[#This Row],[Prijs in btw]]/1.21</f>
        <v>26.446280991735538</v>
      </c>
      <c r="I84" s="42">
        <f>Tabel223[[#This Row],[Aantal]]*Tabel223[[#This Row],[€ ex btw      ]]</f>
        <v>0</v>
      </c>
    </row>
    <row r="85" spans="2:9" x14ac:dyDescent="0.3">
      <c r="B85" s="39" t="s">
        <v>170</v>
      </c>
      <c r="C85" s="39" t="s">
        <v>171</v>
      </c>
      <c r="D85" s="40" t="s">
        <v>43</v>
      </c>
      <c r="E85" s="39" t="s">
        <v>172</v>
      </c>
      <c r="F85" s="41">
        <v>39</v>
      </c>
      <c r="G85" s="78"/>
      <c r="H85" s="43">
        <f>Tabel223[[#This Row],[Prijs in btw]]/1.21</f>
        <v>32.231404958677686</v>
      </c>
      <c r="I85" s="42">
        <f>Tabel223[[#This Row],[Aantal]]*Tabel223[[#This Row],[€ ex btw      ]]</f>
        <v>0</v>
      </c>
    </row>
    <row r="86" spans="2:9" x14ac:dyDescent="0.3">
      <c r="B86" s="39" t="s">
        <v>173</v>
      </c>
      <c r="C86" s="39" t="s">
        <v>171</v>
      </c>
      <c r="D86" s="40" t="s">
        <v>174</v>
      </c>
      <c r="E86" s="39" t="s">
        <v>172</v>
      </c>
      <c r="F86" s="41">
        <v>39</v>
      </c>
      <c r="G86" s="78"/>
      <c r="H86" s="43">
        <f>Tabel223[[#This Row],[Prijs in btw]]/1.21</f>
        <v>32.231404958677686</v>
      </c>
      <c r="I86" s="42">
        <f>Tabel223[[#This Row],[Aantal]]*Tabel223[[#This Row],[€ ex btw      ]]</f>
        <v>0</v>
      </c>
    </row>
    <row r="87" spans="2:9" x14ac:dyDescent="0.3">
      <c r="B87" s="39" t="s">
        <v>175</v>
      </c>
      <c r="C87" s="39" t="s">
        <v>171</v>
      </c>
      <c r="D87" s="40" t="s">
        <v>44</v>
      </c>
      <c r="E87" s="39" t="s">
        <v>61</v>
      </c>
      <c r="F87" s="41">
        <v>39</v>
      </c>
      <c r="G87" s="78"/>
      <c r="H87" s="43">
        <f>Tabel223[[#This Row],[Prijs in btw]]/1.21</f>
        <v>32.231404958677686</v>
      </c>
      <c r="I87" s="42">
        <f>Tabel223[[#This Row],[Aantal]]*Tabel223[[#This Row],[€ ex btw      ]]</f>
        <v>0</v>
      </c>
    </row>
    <row r="88" spans="2:9" x14ac:dyDescent="0.3">
      <c r="B88" s="39" t="s">
        <v>176</v>
      </c>
      <c r="C88" s="39" t="s">
        <v>177</v>
      </c>
      <c r="D88" s="40" t="s">
        <v>178</v>
      </c>
      <c r="E88" s="39" t="s">
        <v>179</v>
      </c>
      <c r="F88" s="41">
        <v>4</v>
      </c>
      <c r="G88" s="78"/>
      <c r="H88" s="43">
        <f>Tabel223[[#This Row],[Prijs in btw]]/1.21</f>
        <v>3.3057851239669422</v>
      </c>
      <c r="I88" s="42">
        <f>Tabel223[[#This Row],[Aantal]]*Tabel223[[#This Row],[€ ex btw      ]]</f>
        <v>0</v>
      </c>
    </row>
    <row r="89" spans="2:9" x14ac:dyDescent="0.3">
      <c r="B89" s="39" t="s">
        <v>181</v>
      </c>
      <c r="C89" s="39" t="s">
        <v>180</v>
      </c>
      <c r="D89" s="40" t="s">
        <v>8</v>
      </c>
      <c r="E89" s="39" t="s">
        <v>464</v>
      </c>
      <c r="F89" s="41">
        <v>30</v>
      </c>
      <c r="G89" s="78"/>
      <c r="H89" s="43">
        <f>Tabel223[[#This Row],[Prijs in btw]]/1.21</f>
        <v>24.793388429752067</v>
      </c>
      <c r="I89" s="42">
        <f>Tabel223[[#This Row],[Aantal]]*Tabel223[[#This Row],[€ ex btw      ]]</f>
        <v>0</v>
      </c>
    </row>
    <row r="90" spans="2:9" x14ac:dyDescent="0.3">
      <c r="B90" s="39" t="s">
        <v>182</v>
      </c>
      <c r="C90" s="39" t="s">
        <v>180</v>
      </c>
      <c r="D90" s="40" t="s">
        <v>33</v>
      </c>
      <c r="E90" s="39" t="s">
        <v>465</v>
      </c>
      <c r="F90" s="41">
        <v>30</v>
      </c>
      <c r="G90" s="78"/>
      <c r="H90" s="43">
        <f>Tabel223[[#This Row],[Prijs in btw]]/1.21</f>
        <v>24.793388429752067</v>
      </c>
      <c r="I90" s="42">
        <f>Tabel223[[#This Row],[Aantal]]*Tabel223[[#This Row],[€ ex btw      ]]</f>
        <v>0</v>
      </c>
    </row>
    <row r="91" spans="2:9" x14ac:dyDescent="0.3">
      <c r="B91" s="39" t="s">
        <v>184</v>
      </c>
      <c r="C91" s="39" t="s">
        <v>180</v>
      </c>
      <c r="D91" s="40" t="s">
        <v>8</v>
      </c>
      <c r="E91" s="39" t="s">
        <v>464</v>
      </c>
      <c r="F91" s="41">
        <v>30</v>
      </c>
      <c r="G91" s="78"/>
      <c r="H91" s="43">
        <f>Tabel223[[#This Row],[Prijs in btw]]/1.21</f>
        <v>24.793388429752067</v>
      </c>
      <c r="I91" s="42">
        <f>Tabel223[[#This Row],[Aantal]]*Tabel223[[#This Row],[€ ex btw      ]]</f>
        <v>0</v>
      </c>
    </row>
    <row r="92" spans="2:9" x14ac:dyDescent="0.3">
      <c r="B92" s="39" t="s">
        <v>185</v>
      </c>
      <c r="C92" s="39" t="s">
        <v>180</v>
      </c>
      <c r="D92" s="40" t="s">
        <v>141</v>
      </c>
      <c r="E92" s="39" t="s">
        <v>464</v>
      </c>
      <c r="F92" s="41">
        <v>30</v>
      </c>
      <c r="G92" s="78"/>
      <c r="H92" s="43">
        <f>Tabel223[[#This Row],[Prijs in btw]]/1.21</f>
        <v>24.793388429752067</v>
      </c>
      <c r="I92" s="42">
        <f>Tabel223[[#This Row],[Aantal]]*Tabel223[[#This Row],[€ ex btw      ]]</f>
        <v>0</v>
      </c>
    </row>
    <row r="93" spans="2:9" x14ac:dyDescent="0.3">
      <c r="B93" s="39" t="s">
        <v>185</v>
      </c>
      <c r="C93" s="39" t="s">
        <v>180</v>
      </c>
      <c r="D93" s="40" t="s">
        <v>8</v>
      </c>
      <c r="E93" s="39" t="s">
        <v>466</v>
      </c>
      <c r="F93" s="41">
        <v>30</v>
      </c>
      <c r="G93" s="78"/>
      <c r="H93" s="43">
        <f>Tabel223[[#This Row],[Prijs in btw]]/1.21</f>
        <v>24.793388429752067</v>
      </c>
      <c r="I93" s="42">
        <f>Tabel223[[#This Row],[Aantal]]*Tabel223[[#This Row],[€ ex btw      ]]</f>
        <v>0</v>
      </c>
    </row>
    <row r="94" spans="2:9" x14ac:dyDescent="0.3">
      <c r="B94" s="39" t="s">
        <v>186</v>
      </c>
      <c r="C94" s="39" t="s">
        <v>180</v>
      </c>
      <c r="D94" s="40" t="s">
        <v>8</v>
      </c>
      <c r="E94" s="39" t="s">
        <v>464</v>
      </c>
      <c r="F94" s="41">
        <v>30</v>
      </c>
      <c r="G94" s="78"/>
      <c r="H94" s="43">
        <f>Tabel223[[#This Row],[Prijs in btw]]/1.21</f>
        <v>24.793388429752067</v>
      </c>
      <c r="I94" s="42">
        <f>Tabel223[[#This Row],[Aantal]]*Tabel223[[#This Row],[€ ex btw      ]]</f>
        <v>0</v>
      </c>
    </row>
    <row r="95" spans="2:9" x14ac:dyDescent="0.3">
      <c r="B95" s="39" t="s">
        <v>187</v>
      </c>
      <c r="C95" s="39" t="s">
        <v>180</v>
      </c>
      <c r="D95" s="40" t="s">
        <v>8</v>
      </c>
      <c r="E95" s="39" t="s">
        <v>464</v>
      </c>
      <c r="F95" s="41">
        <v>30</v>
      </c>
      <c r="G95" s="78"/>
      <c r="H95" s="43">
        <f>Tabel223[[#This Row],[Prijs in btw]]/1.21</f>
        <v>24.793388429752067</v>
      </c>
      <c r="I95" s="42">
        <f>Tabel223[[#This Row],[Aantal]]*Tabel223[[#This Row],[€ ex btw      ]]</f>
        <v>0</v>
      </c>
    </row>
    <row r="96" spans="2:9" x14ac:dyDescent="0.3">
      <c r="B96" s="39" t="s">
        <v>187</v>
      </c>
      <c r="C96" s="39" t="s">
        <v>180</v>
      </c>
      <c r="D96" s="40" t="s">
        <v>188</v>
      </c>
      <c r="E96" s="39" t="s">
        <v>465</v>
      </c>
      <c r="F96" s="41">
        <v>30</v>
      </c>
      <c r="G96" s="78"/>
      <c r="H96" s="43">
        <f>Tabel223[[#This Row],[Prijs in btw]]/1.21</f>
        <v>24.793388429752067</v>
      </c>
      <c r="I96" s="42">
        <f>Tabel223[[#This Row],[Aantal]]*Tabel223[[#This Row],[€ ex btw      ]]</f>
        <v>0</v>
      </c>
    </row>
    <row r="97" spans="2:9" x14ac:dyDescent="0.3">
      <c r="B97" s="39" t="s">
        <v>189</v>
      </c>
      <c r="C97" s="39" t="s">
        <v>180</v>
      </c>
      <c r="D97" s="40" t="s">
        <v>8</v>
      </c>
      <c r="E97" s="39" t="s">
        <v>464</v>
      </c>
      <c r="F97" s="41">
        <v>30</v>
      </c>
      <c r="G97" s="78"/>
      <c r="H97" s="43">
        <f>Tabel223[[#This Row],[Prijs in btw]]/1.21</f>
        <v>24.793388429752067</v>
      </c>
      <c r="I97" s="42">
        <f>Tabel223[[#This Row],[Aantal]]*Tabel223[[#This Row],[€ ex btw      ]]</f>
        <v>0</v>
      </c>
    </row>
    <row r="98" spans="2:9" x14ac:dyDescent="0.3">
      <c r="B98" s="39" t="s">
        <v>190</v>
      </c>
      <c r="C98" s="39" t="s">
        <v>180</v>
      </c>
      <c r="D98" s="40" t="s">
        <v>8</v>
      </c>
      <c r="E98" s="39" t="s">
        <v>464</v>
      </c>
      <c r="F98" s="41">
        <v>30</v>
      </c>
      <c r="G98" s="78"/>
      <c r="H98" s="43">
        <f>Tabel223[[#This Row],[Prijs in btw]]/1.21</f>
        <v>24.793388429752067</v>
      </c>
      <c r="I98" s="42">
        <f>Tabel223[[#This Row],[Aantal]]*Tabel223[[#This Row],[€ ex btw      ]]</f>
        <v>0</v>
      </c>
    </row>
    <row r="99" spans="2:9" x14ac:dyDescent="0.3">
      <c r="B99" s="89" t="s">
        <v>191</v>
      </c>
      <c r="C99" s="89" t="s">
        <v>180</v>
      </c>
      <c r="D99" s="90" t="s">
        <v>8</v>
      </c>
      <c r="E99" s="89" t="s">
        <v>437</v>
      </c>
      <c r="F99" s="91">
        <v>30</v>
      </c>
      <c r="G99" s="97"/>
      <c r="H99" s="92">
        <f>Tabel223[[#This Row],[Prijs in btw]]/1.21</f>
        <v>24.793388429752067</v>
      </c>
      <c r="I99" s="93">
        <f>Tabel223[[#This Row],[Aantal]]*Tabel223[[#This Row],[€ ex btw      ]]</f>
        <v>0</v>
      </c>
    </row>
    <row r="100" spans="2:9" x14ac:dyDescent="0.3">
      <c r="B100" s="39" t="s">
        <v>192</v>
      </c>
      <c r="C100" s="39" t="s">
        <v>180</v>
      </c>
      <c r="D100" s="40" t="s">
        <v>8</v>
      </c>
      <c r="E100" s="39" t="s">
        <v>464</v>
      </c>
      <c r="F100" s="41">
        <v>30</v>
      </c>
      <c r="G100" s="78"/>
      <c r="H100" s="43">
        <f>Tabel223[[#This Row],[Prijs in btw]]/1.21</f>
        <v>24.793388429752067</v>
      </c>
      <c r="I100" s="42">
        <f>Tabel223[[#This Row],[Aantal]]*Tabel223[[#This Row],[€ ex btw      ]]</f>
        <v>0</v>
      </c>
    </row>
    <row r="101" spans="2:9" x14ac:dyDescent="0.3">
      <c r="B101" s="39" t="s">
        <v>193</v>
      </c>
      <c r="C101" s="39" t="s">
        <v>180</v>
      </c>
      <c r="D101" s="40" t="s">
        <v>33</v>
      </c>
      <c r="E101" s="39" t="s">
        <v>464</v>
      </c>
      <c r="F101" s="41">
        <v>30</v>
      </c>
      <c r="G101" s="78"/>
      <c r="H101" s="43">
        <f>Tabel223[[#This Row],[Prijs in btw]]/1.21</f>
        <v>24.793388429752067</v>
      </c>
      <c r="I101" s="42">
        <f>Tabel223[[#This Row],[Aantal]]*Tabel223[[#This Row],[€ ex btw      ]]</f>
        <v>0</v>
      </c>
    </row>
    <row r="102" spans="2:9" x14ac:dyDescent="0.3">
      <c r="B102" s="39" t="s">
        <v>438</v>
      </c>
      <c r="C102" s="39" t="s">
        <v>180</v>
      </c>
      <c r="D102" s="40" t="s">
        <v>8</v>
      </c>
      <c r="E102" s="39" t="s">
        <v>464</v>
      </c>
      <c r="F102" s="41">
        <v>30</v>
      </c>
      <c r="G102" s="78"/>
      <c r="H102" s="43">
        <f>Tabel223[[#This Row],[Prijs in btw]]/1.21</f>
        <v>24.793388429752067</v>
      </c>
      <c r="I102" s="42">
        <f>Tabel223[[#This Row],[Aantal]]*Tabel223[[#This Row],[€ ex btw      ]]</f>
        <v>0</v>
      </c>
    </row>
    <row r="103" spans="2:9" x14ac:dyDescent="0.3">
      <c r="B103" s="39" t="s">
        <v>194</v>
      </c>
      <c r="C103" s="39" t="s">
        <v>180</v>
      </c>
      <c r="D103" s="40" t="s">
        <v>8</v>
      </c>
      <c r="E103" s="39" t="s">
        <v>464</v>
      </c>
      <c r="F103" s="41">
        <v>30</v>
      </c>
      <c r="G103" s="78"/>
      <c r="H103" s="43">
        <f>Tabel223[[#This Row],[Prijs in btw]]/1.21</f>
        <v>24.793388429752067</v>
      </c>
      <c r="I103" s="42">
        <f>Tabel223[[#This Row],[Aantal]]*Tabel223[[#This Row],[€ ex btw      ]]</f>
        <v>0</v>
      </c>
    </row>
    <row r="104" spans="2:9" x14ac:dyDescent="0.3">
      <c r="B104" s="39" t="s">
        <v>195</v>
      </c>
      <c r="C104" s="39" t="s">
        <v>180</v>
      </c>
      <c r="D104" s="40" t="s">
        <v>8</v>
      </c>
      <c r="E104" s="39" t="s">
        <v>464</v>
      </c>
      <c r="F104" s="41">
        <v>30</v>
      </c>
      <c r="G104" s="78"/>
      <c r="H104" s="43">
        <f>Tabel223[[#This Row],[Prijs in btw]]/1.21</f>
        <v>24.793388429752067</v>
      </c>
      <c r="I104" s="42">
        <f>Tabel223[[#This Row],[Aantal]]*Tabel223[[#This Row],[€ ex btw      ]]</f>
        <v>0</v>
      </c>
    </row>
    <row r="105" spans="2:9" x14ac:dyDescent="0.3">
      <c r="B105" s="39" t="s">
        <v>196</v>
      </c>
      <c r="C105" s="39" t="s">
        <v>180</v>
      </c>
      <c r="D105" s="40" t="s">
        <v>8</v>
      </c>
      <c r="E105" s="39" t="s">
        <v>464</v>
      </c>
      <c r="F105" s="41">
        <v>30</v>
      </c>
      <c r="G105" s="78"/>
      <c r="H105" s="43">
        <f>Tabel223[[#This Row],[Prijs in btw]]/1.21</f>
        <v>24.793388429752067</v>
      </c>
      <c r="I105" s="42">
        <f>Tabel223[[#This Row],[Aantal]]*Tabel223[[#This Row],[€ ex btw      ]]</f>
        <v>0</v>
      </c>
    </row>
    <row r="106" spans="2:9" x14ac:dyDescent="0.3">
      <c r="B106" s="39" t="s">
        <v>197</v>
      </c>
      <c r="C106" s="39" t="s">
        <v>180</v>
      </c>
      <c r="D106" s="40" t="s">
        <v>8</v>
      </c>
      <c r="E106" s="39" t="s">
        <v>464</v>
      </c>
      <c r="F106" s="41">
        <v>30</v>
      </c>
      <c r="G106" s="78"/>
      <c r="H106" s="43">
        <f>Tabel223[[#This Row],[Prijs in btw]]/1.21</f>
        <v>24.793388429752067</v>
      </c>
      <c r="I106" s="42">
        <f>Tabel223[[#This Row],[Aantal]]*Tabel223[[#This Row],[€ ex btw      ]]</f>
        <v>0</v>
      </c>
    </row>
    <row r="107" spans="2:9" x14ac:dyDescent="0.3">
      <c r="B107" s="39" t="s">
        <v>198</v>
      </c>
      <c r="C107" s="39" t="s">
        <v>180</v>
      </c>
      <c r="D107" s="40" t="s">
        <v>8</v>
      </c>
      <c r="E107" s="39" t="s">
        <v>464</v>
      </c>
      <c r="F107" s="41">
        <v>30</v>
      </c>
      <c r="G107" s="78"/>
      <c r="H107" s="43">
        <f>Tabel223[[#This Row],[Prijs in btw]]/1.21</f>
        <v>24.793388429752067</v>
      </c>
      <c r="I107" s="42">
        <f>Tabel223[[#This Row],[Aantal]]*Tabel223[[#This Row],[€ ex btw      ]]</f>
        <v>0</v>
      </c>
    </row>
    <row r="108" spans="2:9" x14ac:dyDescent="0.3">
      <c r="B108" s="39" t="s">
        <v>199</v>
      </c>
      <c r="C108" s="39" t="s">
        <v>180</v>
      </c>
      <c r="D108" s="40" t="s">
        <v>200</v>
      </c>
      <c r="E108" s="39" t="s">
        <v>465</v>
      </c>
      <c r="F108" s="41">
        <v>30</v>
      </c>
      <c r="G108" s="78"/>
      <c r="H108" s="43">
        <f>Tabel223[[#This Row],[Prijs in btw]]/1.21</f>
        <v>24.793388429752067</v>
      </c>
      <c r="I108" s="42">
        <f>Tabel223[[#This Row],[Aantal]]*Tabel223[[#This Row],[€ ex btw      ]]</f>
        <v>0</v>
      </c>
    </row>
    <row r="109" spans="2:9" x14ac:dyDescent="0.3">
      <c r="B109" s="39" t="s">
        <v>201</v>
      </c>
      <c r="C109" s="39" t="s">
        <v>180</v>
      </c>
      <c r="D109" s="40" t="s">
        <v>8</v>
      </c>
      <c r="E109" s="39" t="s">
        <v>464</v>
      </c>
      <c r="F109" s="41">
        <v>30</v>
      </c>
      <c r="G109" s="78"/>
      <c r="H109" s="43">
        <f>Tabel223[[#This Row],[Prijs in btw]]/1.21</f>
        <v>24.793388429752067</v>
      </c>
      <c r="I109" s="42">
        <f>Tabel223[[#This Row],[Aantal]]*Tabel223[[#This Row],[€ ex btw      ]]</f>
        <v>0</v>
      </c>
    </row>
    <row r="110" spans="2:9" x14ac:dyDescent="0.3">
      <c r="B110" s="39" t="s">
        <v>202</v>
      </c>
      <c r="C110" s="39" t="s">
        <v>180</v>
      </c>
      <c r="D110" s="40" t="s">
        <v>8</v>
      </c>
      <c r="E110" s="39" t="s">
        <v>464</v>
      </c>
      <c r="F110" s="41">
        <v>30</v>
      </c>
      <c r="G110" s="78"/>
      <c r="H110" s="43">
        <f>Tabel223[[#This Row],[Prijs in btw]]/1.21</f>
        <v>24.793388429752067</v>
      </c>
      <c r="I110" s="42">
        <f>Tabel223[[#This Row],[Aantal]]*Tabel223[[#This Row],[€ ex btw      ]]</f>
        <v>0</v>
      </c>
    </row>
    <row r="111" spans="2:9" x14ac:dyDescent="0.3">
      <c r="B111" s="39" t="s">
        <v>203</v>
      </c>
      <c r="C111" s="39" t="s">
        <v>180</v>
      </c>
      <c r="D111" s="40" t="s">
        <v>8</v>
      </c>
      <c r="E111" s="39" t="s">
        <v>464</v>
      </c>
      <c r="F111" s="41">
        <v>30</v>
      </c>
      <c r="G111" s="78"/>
      <c r="H111" s="43">
        <f>Tabel223[[#This Row],[Prijs in btw]]/1.21</f>
        <v>24.793388429752067</v>
      </c>
      <c r="I111" s="42">
        <f>Tabel223[[#This Row],[Aantal]]*Tabel223[[#This Row],[€ ex btw      ]]</f>
        <v>0</v>
      </c>
    </row>
    <row r="112" spans="2:9" x14ac:dyDescent="0.3">
      <c r="B112" s="39" t="s">
        <v>204</v>
      </c>
      <c r="C112" s="39" t="s">
        <v>180</v>
      </c>
      <c r="D112" s="40" t="s">
        <v>8</v>
      </c>
      <c r="E112" s="39" t="s">
        <v>464</v>
      </c>
      <c r="F112" s="41">
        <v>30</v>
      </c>
      <c r="G112" s="78"/>
      <c r="H112" s="43">
        <f>Tabel223[[#This Row],[Prijs in btw]]/1.21</f>
        <v>24.793388429752067</v>
      </c>
      <c r="I112" s="42">
        <f>Tabel223[[#This Row],[Aantal]]*Tabel223[[#This Row],[€ ex btw      ]]</f>
        <v>0</v>
      </c>
    </row>
    <row r="113" spans="2:9" x14ac:dyDescent="0.3">
      <c r="B113" s="39" t="s">
        <v>205</v>
      </c>
      <c r="C113" s="39" t="s">
        <v>180</v>
      </c>
      <c r="D113" s="40" t="s">
        <v>8</v>
      </c>
      <c r="E113" s="39" t="s">
        <v>464</v>
      </c>
      <c r="F113" s="41">
        <v>30</v>
      </c>
      <c r="G113" s="78"/>
      <c r="H113" s="43">
        <f>Tabel223[[#This Row],[Prijs in btw]]/1.21</f>
        <v>24.793388429752067</v>
      </c>
      <c r="I113" s="42">
        <f>Tabel223[[#This Row],[Aantal]]*Tabel223[[#This Row],[€ ex btw      ]]</f>
        <v>0</v>
      </c>
    </row>
    <row r="114" spans="2:9" x14ac:dyDescent="0.3">
      <c r="B114" s="39" t="s">
        <v>206</v>
      </c>
      <c r="C114" s="39" t="s">
        <v>180</v>
      </c>
      <c r="D114" s="40" t="s">
        <v>8</v>
      </c>
      <c r="E114" s="39" t="s">
        <v>464</v>
      </c>
      <c r="F114" s="41">
        <v>30</v>
      </c>
      <c r="G114" s="78"/>
      <c r="H114" s="43">
        <f>Tabel223[[#This Row],[Prijs in btw]]/1.21</f>
        <v>24.793388429752067</v>
      </c>
      <c r="I114" s="42">
        <f>Tabel223[[#This Row],[Aantal]]*Tabel223[[#This Row],[€ ex btw      ]]</f>
        <v>0</v>
      </c>
    </row>
    <row r="115" spans="2:9" x14ac:dyDescent="0.3">
      <c r="B115" s="39" t="s">
        <v>207</v>
      </c>
      <c r="C115" s="39" t="s">
        <v>208</v>
      </c>
      <c r="D115" s="40" t="s">
        <v>8</v>
      </c>
      <c r="E115" s="39" t="s">
        <v>466</v>
      </c>
      <c r="F115" s="41">
        <v>30</v>
      </c>
      <c r="G115" s="78"/>
      <c r="H115" s="43">
        <f>Tabel223[[#This Row],[Prijs in btw]]/1.21</f>
        <v>24.793388429752067</v>
      </c>
      <c r="I115" s="42">
        <f>Tabel223[[#This Row],[Aantal]]*Tabel223[[#This Row],[€ ex btw      ]]</f>
        <v>0</v>
      </c>
    </row>
    <row r="116" spans="2:9" x14ac:dyDescent="0.3">
      <c r="B116" s="39" t="s">
        <v>209</v>
      </c>
      <c r="C116" s="39" t="s">
        <v>208</v>
      </c>
      <c r="D116" s="40" t="s">
        <v>33</v>
      </c>
      <c r="E116" s="39" t="s">
        <v>464</v>
      </c>
      <c r="F116" s="41">
        <v>30</v>
      </c>
      <c r="G116" s="78"/>
      <c r="H116" s="43">
        <f>Tabel223[[#This Row],[Prijs in btw]]/1.21</f>
        <v>24.793388429752067</v>
      </c>
      <c r="I116" s="42">
        <f>Tabel223[[#This Row],[Aantal]]*Tabel223[[#This Row],[€ ex btw      ]]</f>
        <v>0</v>
      </c>
    </row>
    <row r="117" spans="2:9" x14ac:dyDescent="0.3">
      <c r="B117" s="39" t="s">
        <v>209</v>
      </c>
      <c r="C117" s="39" t="s">
        <v>208</v>
      </c>
      <c r="D117" s="40" t="s">
        <v>8</v>
      </c>
      <c r="E117" s="39" t="s">
        <v>464</v>
      </c>
      <c r="F117" s="41">
        <v>30</v>
      </c>
      <c r="G117" s="78"/>
      <c r="H117" s="43">
        <f>Tabel223[[#This Row],[Prijs in btw]]/1.21</f>
        <v>24.793388429752067</v>
      </c>
      <c r="I117" s="42">
        <f>Tabel223[[#This Row],[Aantal]]*Tabel223[[#This Row],[€ ex btw      ]]</f>
        <v>0</v>
      </c>
    </row>
    <row r="118" spans="2:9" x14ac:dyDescent="0.3">
      <c r="B118" s="39" t="s">
        <v>209</v>
      </c>
      <c r="C118" s="39" t="s">
        <v>208</v>
      </c>
      <c r="D118" s="40" t="s">
        <v>8</v>
      </c>
      <c r="E118" s="39" t="s">
        <v>464</v>
      </c>
      <c r="F118" s="41">
        <v>30</v>
      </c>
      <c r="G118" s="78"/>
      <c r="H118" s="43">
        <f>Tabel223[[#This Row],[Prijs in btw]]/1.21</f>
        <v>24.793388429752067</v>
      </c>
      <c r="I118" s="42">
        <f>Tabel223[[#This Row],[Aantal]]*Tabel223[[#This Row],[€ ex btw      ]]</f>
        <v>0</v>
      </c>
    </row>
    <row r="119" spans="2:9" x14ac:dyDescent="0.3">
      <c r="B119" s="39" t="s">
        <v>210</v>
      </c>
      <c r="C119" s="39" t="s">
        <v>208</v>
      </c>
      <c r="D119" s="40" t="s">
        <v>8</v>
      </c>
      <c r="E119" s="39" t="s">
        <v>464</v>
      </c>
      <c r="F119" s="41">
        <v>30</v>
      </c>
      <c r="G119" s="78"/>
      <c r="H119" s="43">
        <f>Tabel223[[#This Row],[Prijs in btw]]/1.21</f>
        <v>24.793388429752067</v>
      </c>
      <c r="I119" s="42">
        <f>Tabel223[[#This Row],[Aantal]]*Tabel223[[#This Row],[€ ex btw      ]]</f>
        <v>0</v>
      </c>
    </row>
    <row r="120" spans="2:9" x14ac:dyDescent="0.3">
      <c r="B120" s="39" t="s">
        <v>211</v>
      </c>
      <c r="C120" s="39" t="s">
        <v>208</v>
      </c>
      <c r="D120" s="40" t="s">
        <v>212</v>
      </c>
      <c r="E120" s="39" t="s">
        <v>467</v>
      </c>
      <c r="F120" s="41">
        <v>45</v>
      </c>
      <c r="G120" s="78"/>
      <c r="H120" s="43">
        <f>Tabel223[[#This Row],[Prijs in btw]]/1.21</f>
        <v>37.190082644628099</v>
      </c>
      <c r="I120" s="42">
        <f>Tabel223[[#This Row],[Aantal]]*Tabel223[[#This Row],[€ ex btw      ]]</f>
        <v>0</v>
      </c>
    </row>
    <row r="121" spans="2:9" x14ac:dyDescent="0.3">
      <c r="B121" s="39" t="s">
        <v>211</v>
      </c>
      <c r="C121" s="39" t="s">
        <v>208</v>
      </c>
      <c r="D121" s="40" t="s">
        <v>8</v>
      </c>
      <c r="E121" s="39" t="s">
        <v>464</v>
      </c>
      <c r="F121" s="41">
        <v>30</v>
      </c>
      <c r="G121" s="78"/>
      <c r="H121" s="43">
        <f>Tabel223[[#This Row],[Prijs in btw]]/1.21</f>
        <v>24.793388429752067</v>
      </c>
      <c r="I121" s="42">
        <f>Tabel223[[#This Row],[Aantal]]*Tabel223[[#This Row],[€ ex btw      ]]</f>
        <v>0</v>
      </c>
    </row>
    <row r="122" spans="2:9" x14ac:dyDescent="0.3">
      <c r="B122" s="39" t="s">
        <v>213</v>
      </c>
      <c r="C122" s="39" t="s">
        <v>208</v>
      </c>
      <c r="D122" s="40" t="s">
        <v>110</v>
      </c>
      <c r="E122" s="39" t="s">
        <v>464</v>
      </c>
      <c r="F122" s="41">
        <v>30</v>
      </c>
      <c r="G122" s="78"/>
      <c r="H122" s="43">
        <f>Tabel223[[#This Row],[Prijs in btw]]/1.21</f>
        <v>24.793388429752067</v>
      </c>
      <c r="I122" s="42">
        <f>Tabel223[[#This Row],[Aantal]]*Tabel223[[#This Row],[€ ex btw      ]]</f>
        <v>0</v>
      </c>
    </row>
    <row r="123" spans="2:9" x14ac:dyDescent="0.3">
      <c r="B123" s="39" t="s">
        <v>214</v>
      </c>
      <c r="C123" s="39" t="s">
        <v>208</v>
      </c>
      <c r="D123" s="40" t="s">
        <v>8</v>
      </c>
      <c r="E123" s="39" t="s">
        <v>466</v>
      </c>
      <c r="F123" s="41">
        <v>30</v>
      </c>
      <c r="G123" s="78"/>
      <c r="H123" s="43">
        <f>Tabel223[[#This Row],[Prijs in btw]]/1.21</f>
        <v>24.793388429752067</v>
      </c>
      <c r="I123" s="42">
        <f>Tabel223[[#This Row],[Aantal]]*Tabel223[[#This Row],[€ ex btw      ]]</f>
        <v>0</v>
      </c>
    </row>
    <row r="124" spans="2:9" x14ac:dyDescent="0.3">
      <c r="B124" s="39" t="s">
        <v>215</v>
      </c>
      <c r="C124" s="39" t="s">
        <v>208</v>
      </c>
      <c r="D124" s="40" t="s">
        <v>8</v>
      </c>
      <c r="E124" s="39" t="s">
        <v>466</v>
      </c>
      <c r="F124" s="41">
        <v>30</v>
      </c>
      <c r="G124" s="78"/>
      <c r="H124" s="43">
        <f>Tabel223[[#This Row],[Prijs in btw]]/1.21</f>
        <v>24.793388429752067</v>
      </c>
      <c r="I124" s="42">
        <f>Tabel223[[#This Row],[Aantal]]*Tabel223[[#This Row],[€ ex btw      ]]</f>
        <v>0</v>
      </c>
    </row>
    <row r="125" spans="2:9" x14ac:dyDescent="0.3">
      <c r="B125" s="39" t="s">
        <v>216</v>
      </c>
      <c r="C125" s="39" t="s">
        <v>208</v>
      </c>
      <c r="D125" s="40" t="s">
        <v>8</v>
      </c>
      <c r="E125" s="39" t="s">
        <v>466</v>
      </c>
      <c r="F125" s="41">
        <v>30</v>
      </c>
      <c r="G125" s="78"/>
      <c r="H125" s="43">
        <f>Tabel223[[#This Row],[Prijs in btw]]/1.21</f>
        <v>24.793388429752067</v>
      </c>
      <c r="I125" s="42">
        <f>Tabel223[[#This Row],[Aantal]]*Tabel223[[#This Row],[€ ex btw      ]]</f>
        <v>0</v>
      </c>
    </row>
    <row r="126" spans="2:9" x14ac:dyDescent="0.3">
      <c r="B126" s="39" t="s">
        <v>217</v>
      </c>
      <c r="C126" s="39" t="s">
        <v>218</v>
      </c>
      <c r="D126" s="40" t="s">
        <v>7</v>
      </c>
      <c r="E126" s="39" t="s">
        <v>17</v>
      </c>
      <c r="F126" s="41">
        <v>27.5</v>
      </c>
      <c r="G126" s="78"/>
      <c r="H126" s="43">
        <f>Tabel223[[#This Row],[Prijs in btw]]/1.21</f>
        <v>22.727272727272727</v>
      </c>
      <c r="I126" s="42">
        <f>Tabel223[[#This Row],[Aantal]]*Tabel223[[#This Row],[€ ex btw      ]]</f>
        <v>0</v>
      </c>
    </row>
    <row r="127" spans="2:9" x14ac:dyDescent="0.3">
      <c r="B127" s="39" t="s">
        <v>219</v>
      </c>
      <c r="C127" s="39" t="s">
        <v>220</v>
      </c>
      <c r="D127" s="40" t="s">
        <v>74</v>
      </c>
      <c r="E127" s="39" t="s">
        <v>221</v>
      </c>
      <c r="F127" s="41">
        <v>9</v>
      </c>
      <c r="G127" s="78"/>
      <c r="H127" s="43">
        <f>Tabel223[[#This Row],[Prijs in btw]]/1.21</f>
        <v>7.4380165289256199</v>
      </c>
      <c r="I127" s="42">
        <f>Tabel223[[#This Row],[Aantal]]*Tabel223[[#This Row],[€ ex btw      ]]</f>
        <v>0</v>
      </c>
    </row>
    <row r="128" spans="2:9" x14ac:dyDescent="0.3">
      <c r="B128" s="80" t="s">
        <v>427</v>
      </c>
      <c r="C128" s="39" t="s">
        <v>428</v>
      </c>
      <c r="D128" s="40" t="s">
        <v>8</v>
      </c>
      <c r="E128" s="39" t="s">
        <v>11</v>
      </c>
      <c r="F128" s="41">
        <v>4.5</v>
      </c>
      <c r="G128" s="78"/>
      <c r="H128" s="43">
        <f>Tabel223[[#This Row],[Prijs in btw]]/1.21</f>
        <v>3.71900826446281</v>
      </c>
      <c r="I128" s="43">
        <f>Tabel223[[#This Row],[Aantal]]*Tabel223[[#This Row],[€ ex btw      ]]</f>
        <v>0</v>
      </c>
    </row>
    <row r="129" spans="2:9" x14ac:dyDescent="0.3">
      <c r="B129" s="39" t="s">
        <v>429</v>
      </c>
      <c r="C129" s="39" t="s">
        <v>430</v>
      </c>
      <c r="D129" s="40" t="s">
        <v>64</v>
      </c>
      <c r="E129" s="39" t="s">
        <v>11</v>
      </c>
      <c r="F129" s="41">
        <v>7.5</v>
      </c>
      <c r="G129" s="78"/>
      <c r="H129" s="81">
        <f>Tabel223[[#This Row],[Prijs in btw]]/1.21</f>
        <v>6.1983471074380168</v>
      </c>
      <c r="I129" s="43">
        <f>Tabel223[[#This Row],[Aantal]]*Tabel223[[#This Row],[€ ex btw      ]]</f>
        <v>0</v>
      </c>
    </row>
    <row r="130" spans="2:9" x14ac:dyDescent="0.3">
      <c r="B130" s="76" t="s">
        <v>414</v>
      </c>
      <c r="C130" s="39" t="s">
        <v>418</v>
      </c>
      <c r="D130" s="40" t="s">
        <v>134</v>
      </c>
      <c r="E130" s="87" t="s">
        <v>419</v>
      </c>
      <c r="F130" s="41">
        <v>17.5</v>
      </c>
      <c r="G130" s="78"/>
      <c r="H130" s="86">
        <f>Tabel223[[#This Row],[Prijs in btw]]/1.21</f>
        <v>14.462809917355372</v>
      </c>
      <c r="I130" s="79">
        <f>Tabel223[[#This Row],[Aantal]]*Tabel223[[#This Row],[€ ex btw      ]]</f>
        <v>0</v>
      </c>
    </row>
    <row r="131" spans="2:9" x14ac:dyDescent="0.3">
      <c r="B131" s="76" t="s">
        <v>415</v>
      </c>
      <c r="C131" s="39" t="s">
        <v>418</v>
      </c>
      <c r="D131" s="40" t="s">
        <v>134</v>
      </c>
      <c r="E131" s="87" t="s">
        <v>419</v>
      </c>
      <c r="F131" s="41">
        <v>17.5</v>
      </c>
      <c r="G131" s="78"/>
      <c r="H131" s="86">
        <f>Tabel223[[#This Row],[Prijs in btw]]/1.21</f>
        <v>14.462809917355372</v>
      </c>
      <c r="I131" s="75">
        <f>Tabel223[[#This Row],[Aantal]]*Tabel223[[#This Row],[€ ex btw      ]]</f>
        <v>0</v>
      </c>
    </row>
    <row r="132" spans="2:9" x14ac:dyDescent="0.3">
      <c r="B132" s="76" t="s">
        <v>416</v>
      </c>
      <c r="C132" s="39" t="s">
        <v>418</v>
      </c>
      <c r="D132" s="40" t="s">
        <v>134</v>
      </c>
      <c r="E132" s="87" t="s">
        <v>419</v>
      </c>
      <c r="F132" s="41">
        <v>17.5</v>
      </c>
      <c r="G132" s="78"/>
      <c r="H132" s="86">
        <f>Tabel223[[#This Row],[Prijs in btw]]/1.21</f>
        <v>14.462809917355372</v>
      </c>
      <c r="I132" s="75">
        <f>Tabel223[[#This Row],[Aantal]]*Tabel223[[#This Row],[€ ex btw      ]]</f>
        <v>0</v>
      </c>
    </row>
    <row r="133" spans="2:9" x14ac:dyDescent="0.3">
      <c r="B133" s="76" t="s">
        <v>417</v>
      </c>
      <c r="C133" s="39" t="s">
        <v>418</v>
      </c>
      <c r="D133" s="40" t="s">
        <v>74</v>
      </c>
      <c r="E133" s="87" t="s">
        <v>419</v>
      </c>
      <c r="F133" s="41">
        <v>10</v>
      </c>
      <c r="G133" s="78"/>
      <c r="H133" s="86">
        <f>Tabel223[[#This Row],[Prijs in btw]]/1.21</f>
        <v>8.2644628099173563</v>
      </c>
      <c r="I133" s="75">
        <f>Tabel223[[#This Row],[Aantal]]*Tabel223[[#This Row],[€ ex btw      ]]</f>
        <v>0</v>
      </c>
    </row>
    <row r="134" spans="2:9" x14ac:dyDescent="0.3">
      <c r="B134" s="39" t="s">
        <v>222</v>
      </c>
      <c r="C134" s="39" t="s">
        <v>223</v>
      </c>
      <c r="D134" s="40" t="s">
        <v>158</v>
      </c>
      <c r="E134" s="45" t="s">
        <v>468</v>
      </c>
      <c r="F134" s="41">
        <v>17.5</v>
      </c>
      <c r="G134" s="78"/>
      <c r="H134" s="43">
        <f>Tabel223[[#This Row],[Prijs in btw]]/1.21</f>
        <v>14.462809917355372</v>
      </c>
      <c r="I134" s="42">
        <f>Tabel223[[#This Row],[Aantal]]*Tabel223[[#This Row],[€ ex btw      ]]</f>
        <v>0</v>
      </c>
    </row>
    <row r="135" spans="2:9" x14ac:dyDescent="0.3">
      <c r="B135" s="39" t="s">
        <v>224</v>
      </c>
      <c r="C135" s="39" t="s">
        <v>223</v>
      </c>
      <c r="D135" s="40" t="s">
        <v>71</v>
      </c>
      <c r="E135" s="39" t="s">
        <v>61</v>
      </c>
      <c r="F135" s="41">
        <v>39</v>
      </c>
      <c r="G135" s="78"/>
      <c r="H135" s="43">
        <f>Tabel223[[#This Row],[Prijs in btw]]/1.21</f>
        <v>32.231404958677686</v>
      </c>
      <c r="I135" s="42">
        <f>Tabel223[[#This Row],[Aantal]]*Tabel223[[#This Row],[€ ex btw      ]]</f>
        <v>0</v>
      </c>
    </row>
    <row r="136" spans="2:9" x14ac:dyDescent="0.3">
      <c r="B136" s="39" t="s">
        <v>225</v>
      </c>
      <c r="C136" s="39" t="s">
        <v>223</v>
      </c>
      <c r="D136" s="40" t="s">
        <v>74</v>
      </c>
      <c r="E136" s="39" t="s">
        <v>61</v>
      </c>
      <c r="F136" s="41">
        <v>39</v>
      </c>
      <c r="G136" s="78"/>
      <c r="H136" s="43">
        <f>Tabel223[[#This Row],[Prijs in btw]]/1.21</f>
        <v>32.231404958677686</v>
      </c>
      <c r="I136" s="42">
        <f>Tabel223[[#This Row],[Aantal]]*Tabel223[[#This Row],[€ ex btw      ]]</f>
        <v>0</v>
      </c>
    </row>
    <row r="137" spans="2:9" x14ac:dyDescent="0.3">
      <c r="B137" s="39" t="s">
        <v>226</v>
      </c>
      <c r="C137" s="39" t="s">
        <v>223</v>
      </c>
      <c r="D137" s="40" t="s">
        <v>74</v>
      </c>
      <c r="E137" s="39" t="s">
        <v>61</v>
      </c>
      <c r="F137" s="41">
        <v>39</v>
      </c>
      <c r="G137" s="78"/>
      <c r="H137" s="43">
        <f>Tabel223[[#This Row],[Prijs in btw]]/1.21</f>
        <v>32.231404958677686</v>
      </c>
      <c r="I137" s="42">
        <f>Tabel223[[#This Row],[Aantal]]*Tabel223[[#This Row],[€ ex btw      ]]</f>
        <v>0</v>
      </c>
    </row>
    <row r="138" spans="2:9" x14ac:dyDescent="0.3">
      <c r="B138" s="39" t="s">
        <v>227</v>
      </c>
      <c r="C138" s="39" t="s">
        <v>228</v>
      </c>
      <c r="D138" s="40" t="s">
        <v>158</v>
      </c>
      <c r="E138" s="45" t="s">
        <v>468</v>
      </c>
      <c r="F138" s="41">
        <v>19</v>
      </c>
      <c r="G138" s="78"/>
      <c r="H138" s="43">
        <f>Tabel223[[#This Row],[Prijs in btw]]/1.21</f>
        <v>15.702479338842975</v>
      </c>
      <c r="I138" s="42">
        <f>Tabel223[[#This Row],[Aantal]]*Tabel223[[#This Row],[€ ex btw      ]]</f>
        <v>0</v>
      </c>
    </row>
    <row r="139" spans="2:9" x14ac:dyDescent="0.3">
      <c r="B139" s="39" t="s">
        <v>229</v>
      </c>
      <c r="C139" s="39" t="s">
        <v>228</v>
      </c>
      <c r="D139" s="40" t="s">
        <v>44</v>
      </c>
      <c r="E139" s="39" t="s">
        <v>61</v>
      </c>
      <c r="F139" s="41">
        <v>70</v>
      </c>
      <c r="G139" s="78"/>
      <c r="H139" s="43">
        <f>Tabel223[[#This Row],[Prijs in btw]]/1.21</f>
        <v>57.851239669421489</v>
      </c>
      <c r="I139" s="42">
        <f>Tabel223[[#This Row],[Aantal]]*Tabel223[[#This Row],[€ ex btw      ]]</f>
        <v>0</v>
      </c>
    </row>
    <row r="140" spans="2:9" x14ac:dyDescent="0.3">
      <c r="B140" s="39" t="s">
        <v>230</v>
      </c>
      <c r="C140" s="39" t="s">
        <v>228</v>
      </c>
      <c r="D140" s="40" t="s">
        <v>183</v>
      </c>
      <c r="E140" s="39" t="s">
        <v>61</v>
      </c>
      <c r="F140" s="41">
        <v>70</v>
      </c>
      <c r="G140" s="78"/>
      <c r="H140" s="43">
        <f>Tabel223[[#This Row],[Prijs in btw]]/1.21</f>
        <v>57.851239669421489</v>
      </c>
      <c r="I140" s="42">
        <f>Tabel223[[#This Row],[Aantal]]*Tabel223[[#This Row],[€ ex btw      ]]</f>
        <v>0</v>
      </c>
    </row>
    <row r="141" spans="2:9" x14ac:dyDescent="0.3">
      <c r="B141" s="39" t="s">
        <v>254</v>
      </c>
      <c r="C141" s="39" t="s">
        <v>232</v>
      </c>
      <c r="D141" s="40" t="s">
        <v>152</v>
      </c>
      <c r="E141" s="39" t="s">
        <v>17</v>
      </c>
      <c r="F141" s="41">
        <v>11</v>
      </c>
      <c r="G141" s="78"/>
      <c r="H141" s="43">
        <f>Tabel223[[#This Row],[Prijs in btw]]/1.21</f>
        <v>9.0909090909090917</v>
      </c>
      <c r="I141" s="42">
        <f>Tabel223[[#This Row],[Aantal]]*Tabel223[[#This Row],[€ ex btw      ]]</f>
        <v>0</v>
      </c>
    </row>
    <row r="142" spans="2:9" x14ac:dyDescent="0.3">
      <c r="B142" s="39" t="s">
        <v>231</v>
      </c>
      <c r="C142" s="39" t="s">
        <v>232</v>
      </c>
      <c r="D142" s="40" t="s">
        <v>183</v>
      </c>
      <c r="E142" s="39" t="s">
        <v>61</v>
      </c>
      <c r="F142" s="41">
        <v>70</v>
      </c>
      <c r="G142" s="78"/>
      <c r="H142" s="43">
        <f>Tabel223[[#This Row],[Prijs in btw]]/1.21</f>
        <v>57.851239669421489</v>
      </c>
      <c r="I142" s="42">
        <f>Tabel223[[#This Row],[Aantal]]*Tabel223[[#This Row],[€ ex btw      ]]</f>
        <v>0</v>
      </c>
    </row>
    <row r="143" spans="2:9" x14ac:dyDescent="0.3">
      <c r="B143" s="39" t="s">
        <v>233</v>
      </c>
      <c r="C143" s="39" t="s">
        <v>232</v>
      </c>
      <c r="D143" s="40" t="s">
        <v>33</v>
      </c>
      <c r="E143" s="39" t="s">
        <v>469</v>
      </c>
      <c r="F143" s="41">
        <v>65</v>
      </c>
      <c r="G143" s="78"/>
      <c r="H143" s="43">
        <f>Tabel223[[#This Row],[Prijs in btw]]/1.21</f>
        <v>53.719008264462815</v>
      </c>
      <c r="I143" s="42">
        <f>Tabel223[[#This Row],[Aantal]]*Tabel223[[#This Row],[€ ex btw      ]]</f>
        <v>0</v>
      </c>
    </row>
    <row r="144" spans="2:9" x14ac:dyDescent="0.3">
      <c r="B144" s="39" t="s">
        <v>234</v>
      </c>
      <c r="C144" s="39" t="s">
        <v>232</v>
      </c>
      <c r="D144" s="40" t="s">
        <v>33</v>
      </c>
      <c r="E144" s="39" t="s">
        <v>469</v>
      </c>
      <c r="F144" s="41">
        <v>65</v>
      </c>
      <c r="G144" s="78"/>
      <c r="H144" s="43">
        <f>Tabel223[[#This Row],[Prijs in btw]]/1.21</f>
        <v>53.719008264462815</v>
      </c>
      <c r="I144" s="42">
        <f>Tabel223[[#This Row],[Aantal]]*Tabel223[[#This Row],[€ ex btw      ]]</f>
        <v>0</v>
      </c>
    </row>
    <row r="145" spans="2:9" x14ac:dyDescent="0.3">
      <c r="B145" s="39" t="s">
        <v>235</v>
      </c>
      <c r="C145" s="39" t="s">
        <v>232</v>
      </c>
      <c r="D145" s="40" t="s">
        <v>236</v>
      </c>
      <c r="E145" s="39" t="s">
        <v>469</v>
      </c>
      <c r="F145" s="41">
        <v>65</v>
      </c>
      <c r="G145" s="78"/>
      <c r="H145" s="43">
        <f>Tabel223[[#This Row],[Prijs in btw]]/1.21</f>
        <v>53.719008264462815</v>
      </c>
      <c r="I145" s="42">
        <f>Tabel223[[#This Row],[Aantal]]*Tabel223[[#This Row],[€ ex btw      ]]</f>
        <v>0</v>
      </c>
    </row>
    <row r="146" spans="2:9" x14ac:dyDescent="0.3">
      <c r="B146" s="39" t="s">
        <v>237</v>
      </c>
      <c r="C146" s="39" t="s">
        <v>232</v>
      </c>
      <c r="D146" s="40" t="s">
        <v>33</v>
      </c>
      <c r="E146" s="39" t="s">
        <v>470</v>
      </c>
      <c r="F146" s="41">
        <v>50</v>
      </c>
      <c r="G146" s="78"/>
      <c r="H146" s="43">
        <f>Tabel223[[#This Row],[Prijs in btw]]/1.21</f>
        <v>41.32231404958678</v>
      </c>
      <c r="I146" s="42">
        <f>Tabel223[[#This Row],[Aantal]]*Tabel223[[#This Row],[€ ex btw      ]]</f>
        <v>0</v>
      </c>
    </row>
    <row r="147" spans="2:9" x14ac:dyDescent="0.3">
      <c r="B147" s="39" t="s">
        <v>238</v>
      </c>
      <c r="C147" s="39" t="s">
        <v>232</v>
      </c>
      <c r="D147" s="40" t="s">
        <v>113</v>
      </c>
      <c r="E147" s="39" t="s">
        <v>472</v>
      </c>
      <c r="F147" s="41">
        <v>60</v>
      </c>
      <c r="G147" s="78"/>
      <c r="H147" s="43">
        <f>Tabel223[[#This Row],[Prijs in btw]]/1.21</f>
        <v>49.586776859504134</v>
      </c>
      <c r="I147" s="42">
        <f>Tabel223[[#This Row],[Aantal]]*Tabel223[[#This Row],[€ ex btw      ]]</f>
        <v>0</v>
      </c>
    </row>
    <row r="148" spans="2:9" x14ac:dyDescent="0.3">
      <c r="B148" s="39" t="s">
        <v>239</v>
      </c>
      <c r="C148" s="39" t="s">
        <v>232</v>
      </c>
      <c r="D148" s="40" t="s">
        <v>236</v>
      </c>
      <c r="E148" s="39" t="s">
        <v>469</v>
      </c>
      <c r="F148" s="41">
        <v>65</v>
      </c>
      <c r="G148" s="78"/>
      <c r="H148" s="43">
        <f>Tabel223[[#This Row],[Prijs in btw]]/1.21</f>
        <v>53.719008264462815</v>
      </c>
      <c r="I148" s="42">
        <f>Tabel223[[#This Row],[Aantal]]*Tabel223[[#This Row],[€ ex btw      ]]</f>
        <v>0</v>
      </c>
    </row>
    <row r="149" spans="2:9" x14ac:dyDescent="0.3">
      <c r="B149" s="39" t="s">
        <v>240</v>
      </c>
      <c r="C149" s="39" t="s">
        <v>232</v>
      </c>
      <c r="D149" s="40" t="s">
        <v>113</v>
      </c>
      <c r="E149" s="39" t="s">
        <v>469</v>
      </c>
      <c r="F149" s="41">
        <v>65</v>
      </c>
      <c r="G149" s="78"/>
      <c r="H149" s="43">
        <f>Tabel223[[#This Row],[Prijs in btw]]/1.21</f>
        <v>53.719008264462815</v>
      </c>
      <c r="I149" s="42">
        <f>Tabel223[[#This Row],[Aantal]]*Tabel223[[#This Row],[€ ex btw      ]]</f>
        <v>0</v>
      </c>
    </row>
    <row r="150" spans="2:9" x14ac:dyDescent="0.3">
      <c r="B150" s="39" t="s">
        <v>241</v>
      </c>
      <c r="C150" s="39" t="s">
        <v>232</v>
      </c>
      <c r="D150" s="40" t="s">
        <v>113</v>
      </c>
      <c r="E150" s="39" t="s">
        <v>469</v>
      </c>
      <c r="F150" s="41">
        <v>65</v>
      </c>
      <c r="G150" s="78"/>
      <c r="H150" s="43">
        <f>Tabel223[[#This Row],[Prijs in btw]]/1.21</f>
        <v>53.719008264462815</v>
      </c>
      <c r="I150" s="42">
        <f>Tabel223[[#This Row],[Aantal]]*Tabel223[[#This Row],[€ ex btw      ]]</f>
        <v>0</v>
      </c>
    </row>
    <row r="151" spans="2:9" x14ac:dyDescent="0.3">
      <c r="B151" s="39" t="s">
        <v>242</v>
      </c>
      <c r="C151" s="39" t="s">
        <v>232</v>
      </c>
      <c r="D151" s="40" t="s">
        <v>33</v>
      </c>
      <c r="E151" s="39" t="s">
        <v>469</v>
      </c>
      <c r="F151" s="41">
        <v>65</v>
      </c>
      <c r="G151" s="78"/>
      <c r="H151" s="43">
        <f>Tabel223[[#This Row],[Prijs in btw]]/1.21</f>
        <v>53.719008264462815</v>
      </c>
      <c r="I151" s="42">
        <f>Tabel223[[#This Row],[Aantal]]*Tabel223[[#This Row],[€ ex btw      ]]</f>
        <v>0</v>
      </c>
    </row>
    <row r="152" spans="2:9" x14ac:dyDescent="0.3">
      <c r="B152" s="39" t="s">
        <v>243</v>
      </c>
      <c r="C152" s="39" t="s">
        <v>232</v>
      </c>
      <c r="D152" s="40" t="s">
        <v>9</v>
      </c>
      <c r="E152" s="39" t="s">
        <v>469</v>
      </c>
      <c r="F152" s="41">
        <v>65</v>
      </c>
      <c r="G152" s="78"/>
      <c r="H152" s="43">
        <f>Tabel223[[#This Row],[Prijs in btw]]/1.21</f>
        <v>53.719008264462815</v>
      </c>
      <c r="I152" s="42">
        <f>Tabel223[[#This Row],[Aantal]]*Tabel223[[#This Row],[€ ex btw      ]]</f>
        <v>0</v>
      </c>
    </row>
    <row r="153" spans="2:9" x14ac:dyDescent="0.3">
      <c r="B153" s="39" t="s">
        <v>244</v>
      </c>
      <c r="C153" s="39" t="s">
        <v>232</v>
      </c>
      <c r="D153" s="40" t="s">
        <v>245</v>
      </c>
      <c r="E153" s="39" t="s">
        <v>471</v>
      </c>
      <c r="F153" s="41">
        <v>75</v>
      </c>
      <c r="G153" s="78"/>
      <c r="H153" s="43">
        <f>Tabel223[[#This Row],[Prijs in btw]]/1.21</f>
        <v>61.983471074380169</v>
      </c>
      <c r="I153" s="42">
        <f>Tabel223[[#This Row],[Aantal]]*Tabel223[[#This Row],[€ ex btw      ]]</f>
        <v>0</v>
      </c>
    </row>
    <row r="154" spans="2:9" x14ac:dyDescent="0.3">
      <c r="B154" s="39" t="s">
        <v>244</v>
      </c>
      <c r="C154" s="39" t="s">
        <v>232</v>
      </c>
      <c r="D154" s="40" t="s">
        <v>33</v>
      </c>
      <c r="E154" s="39" t="s">
        <v>469</v>
      </c>
      <c r="F154" s="41">
        <v>65</v>
      </c>
      <c r="G154" s="78"/>
      <c r="H154" s="43">
        <f>Tabel223[[#This Row],[Prijs in btw]]/1.21</f>
        <v>53.719008264462815</v>
      </c>
      <c r="I154" s="42">
        <f>Tabel223[[#This Row],[Aantal]]*Tabel223[[#This Row],[€ ex btw      ]]</f>
        <v>0</v>
      </c>
    </row>
    <row r="155" spans="2:9" x14ac:dyDescent="0.3">
      <c r="B155" s="39" t="s">
        <v>246</v>
      </c>
      <c r="C155" s="39" t="s">
        <v>232</v>
      </c>
      <c r="D155" s="40" t="s">
        <v>141</v>
      </c>
      <c r="E155" s="39" t="s">
        <v>469</v>
      </c>
      <c r="F155" s="41">
        <v>65</v>
      </c>
      <c r="G155" s="78"/>
      <c r="H155" s="43">
        <f>Tabel223[[#This Row],[Prijs in btw]]/1.21</f>
        <v>53.719008264462815</v>
      </c>
      <c r="I155" s="42">
        <f>Tabel223[[#This Row],[Aantal]]*Tabel223[[#This Row],[€ ex btw      ]]</f>
        <v>0</v>
      </c>
    </row>
    <row r="156" spans="2:9" x14ac:dyDescent="0.3">
      <c r="B156" s="39" t="s">
        <v>247</v>
      </c>
      <c r="C156" s="39" t="s">
        <v>232</v>
      </c>
      <c r="D156" s="40" t="s">
        <v>33</v>
      </c>
      <c r="E156" s="39" t="s">
        <v>469</v>
      </c>
      <c r="F156" s="41">
        <v>65</v>
      </c>
      <c r="G156" s="78"/>
      <c r="H156" s="43">
        <f>Tabel223[[#This Row],[Prijs in btw]]/1.21</f>
        <v>53.719008264462815</v>
      </c>
      <c r="I156" s="42">
        <f>Tabel223[[#This Row],[Aantal]]*Tabel223[[#This Row],[€ ex btw      ]]</f>
        <v>0</v>
      </c>
    </row>
    <row r="157" spans="2:9" x14ac:dyDescent="0.3">
      <c r="B157" s="39" t="s">
        <v>248</v>
      </c>
      <c r="C157" s="39" t="s">
        <v>232</v>
      </c>
      <c r="D157" s="40" t="s">
        <v>44</v>
      </c>
      <c r="E157" s="39" t="s">
        <v>471</v>
      </c>
      <c r="F157" s="41">
        <v>75</v>
      </c>
      <c r="G157" s="78"/>
      <c r="H157" s="43">
        <f>Tabel223[[#This Row],[Prijs in btw]]/1.21</f>
        <v>61.983471074380169</v>
      </c>
      <c r="I157" s="42">
        <f>Tabel223[[#This Row],[Aantal]]*Tabel223[[#This Row],[€ ex btw      ]]</f>
        <v>0</v>
      </c>
    </row>
    <row r="158" spans="2:9" x14ac:dyDescent="0.3">
      <c r="B158" s="39" t="s">
        <v>249</v>
      </c>
      <c r="C158" s="39" t="s">
        <v>232</v>
      </c>
      <c r="D158" s="40" t="s">
        <v>33</v>
      </c>
      <c r="E158" s="39" t="s">
        <v>469</v>
      </c>
      <c r="F158" s="41">
        <v>65</v>
      </c>
      <c r="G158" s="78"/>
      <c r="H158" s="43">
        <f>Tabel223[[#This Row],[Prijs in btw]]/1.21</f>
        <v>53.719008264462815</v>
      </c>
      <c r="I158" s="42">
        <f>Tabel223[[#This Row],[Aantal]]*Tabel223[[#This Row],[€ ex btw      ]]</f>
        <v>0</v>
      </c>
    </row>
    <row r="159" spans="2:9" x14ac:dyDescent="0.3">
      <c r="B159" s="39" t="s">
        <v>250</v>
      </c>
      <c r="C159" s="39" t="s">
        <v>232</v>
      </c>
      <c r="D159" s="40" t="s">
        <v>200</v>
      </c>
      <c r="E159" s="39" t="s">
        <v>469</v>
      </c>
      <c r="F159" s="41">
        <v>65</v>
      </c>
      <c r="G159" s="78"/>
      <c r="H159" s="43">
        <f>Tabel223[[#This Row],[Prijs in btw]]/1.21</f>
        <v>53.719008264462815</v>
      </c>
      <c r="I159" s="42">
        <f>Tabel223[[#This Row],[Aantal]]*Tabel223[[#This Row],[€ ex btw      ]]</f>
        <v>0</v>
      </c>
    </row>
    <row r="160" spans="2:9" x14ac:dyDescent="0.3">
      <c r="B160" s="39" t="s">
        <v>251</v>
      </c>
      <c r="C160" s="39" t="s">
        <v>232</v>
      </c>
      <c r="D160" s="40" t="s">
        <v>252</v>
      </c>
      <c r="E160" s="39" t="s">
        <v>471</v>
      </c>
      <c r="F160" s="41">
        <v>75</v>
      </c>
      <c r="G160" s="78"/>
      <c r="H160" s="43">
        <f>Tabel223[[#This Row],[Prijs in btw]]/1.21</f>
        <v>61.983471074380169</v>
      </c>
      <c r="I160" s="42">
        <f>Tabel223[[#This Row],[Aantal]]*Tabel223[[#This Row],[€ ex btw      ]]</f>
        <v>0</v>
      </c>
    </row>
    <row r="161" spans="2:9" x14ac:dyDescent="0.3">
      <c r="B161" s="39" t="s">
        <v>253</v>
      </c>
      <c r="C161" s="39" t="s">
        <v>232</v>
      </c>
      <c r="D161" s="40" t="s">
        <v>33</v>
      </c>
      <c r="E161" s="39" t="s">
        <v>469</v>
      </c>
      <c r="F161" s="41">
        <v>65</v>
      </c>
      <c r="G161" s="78"/>
      <c r="H161" s="43">
        <f>Tabel223[[#This Row],[Prijs in btw]]/1.21</f>
        <v>53.719008264462815</v>
      </c>
      <c r="I161" s="42">
        <f>Tabel223[[#This Row],[Aantal]]*Tabel223[[#This Row],[€ ex btw      ]]</f>
        <v>0</v>
      </c>
    </row>
    <row r="162" spans="2:9" x14ac:dyDescent="0.3">
      <c r="B162" s="39" t="s">
        <v>255</v>
      </c>
      <c r="C162" s="39" t="s">
        <v>256</v>
      </c>
      <c r="D162" s="40" t="s">
        <v>168</v>
      </c>
      <c r="E162" s="39" t="s">
        <v>471</v>
      </c>
      <c r="F162" s="41">
        <v>75</v>
      </c>
      <c r="G162" s="78"/>
      <c r="H162" s="43">
        <f>Tabel223[[#This Row],[Prijs in btw]]/1.21</f>
        <v>61.983471074380169</v>
      </c>
      <c r="I162" s="42">
        <f>Tabel223[[#This Row],[Aantal]]*Tabel223[[#This Row],[€ ex btw      ]]</f>
        <v>0</v>
      </c>
    </row>
    <row r="163" spans="2:9" x14ac:dyDescent="0.3">
      <c r="B163" s="39" t="s">
        <v>257</v>
      </c>
      <c r="C163" s="39" t="s">
        <v>258</v>
      </c>
      <c r="D163" s="46" t="s">
        <v>259</v>
      </c>
      <c r="E163" s="39" t="s">
        <v>11</v>
      </c>
      <c r="F163" s="41">
        <v>6</v>
      </c>
      <c r="G163" s="78"/>
      <c r="H163" s="43">
        <f>Tabel223[[#This Row],[Prijs in btw]]/1.21</f>
        <v>4.9586776859504136</v>
      </c>
      <c r="I163" s="42">
        <f>Tabel223[[#This Row],[Aantal]]*Tabel223[[#This Row],[€ ex btw      ]]</f>
        <v>0</v>
      </c>
    </row>
    <row r="164" spans="2:9" x14ac:dyDescent="0.3">
      <c r="B164" s="39" t="s">
        <v>12</v>
      </c>
      <c r="C164" s="39" t="s">
        <v>23</v>
      </c>
      <c r="D164" s="40" t="s">
        <v>8</v>
      </c>
      <c r="E164" s="39" t="s">
        <v>68</v>
      </c>
      <c r="F164" s="41">
        <v>17.5</v>
      </c>
      <c r="G164" s="78"/>
      <c r="H164" s="43">
        <f>Tabel223[[#This Row],[Prijs in btw]]/1.21</f>
        <v>14.462809917355372</v>
      </c>
      <c r="I164" s="42">
        <f>Tabel223[[#This Row],[Aantal]]*Tabel223[[#This Row],[€ ex btw      ]]</f>
        <v>0</v>
      </c>
    </row>
    <row r="165" spans="2:9" x14ac:dyDescent="0.3">
      <c r="B165" s="39" t="s">
        <v>260</v>
      </c>
      <c r="C165" s="39" t="s">
        <v>261</v>
      </c>
      <c r="D165" s="40" t="s">
        <v>130</v>
      </c>
      <c r="E165" s="39" t="s">
        <v>262</v>
      </c>
      <c r="F165" s="41">
        <v>22</v>
      </c>
      <c r="G165" s="78"/>
      <c r="H165" s="43">
        <f>Tabel223[[#This Row],[Prijs in btw]]/1.21</f>
        <v>18.181818181818183</v>
      </c>
      <c r="I165" s="42">
        <f>Tabel223[[#This Row],[Aantal]]*Tabel223[[#This Row],[€ ex btw      ]]</f>
        <v>0</v>
      </c>
    </row>
    <row r="166" spans="2:9" x14ac:dyDescent="0.3">
      <c r="B166" s="39" t="s">
        <v>260</v>
      </c>
      <c r="C166" s="39" t="s">
        <v>261</v>
      </c>
      <c r="D166" s="40" t="s">
        <v>113</v>
      </c>
      <c r="E166" s="39" t="s">
        <v>263</v>
      </c>
      <c r="F166" s="41">
        <v>22</v>
      </c>
      <c r="G166" s="78"/>
      <c r="H166" s="43">
        <f>Tabel223[[#This Row],[Prijs in btw]]/1.21</f>
        <v>18.181818181818183</v>
      </c>
      <c r="I166" s="42">
        <f>Tabel223[[#This Row],[Aantal]]*Tabel223[[#This Row],[€ ex btw      ]]</f>
        <v>0</v>
      </c>
    </row>
    <row r="167" spans="2:9" x14ac:dyDescent="0.3">
      <c r="B167" s="39" t="s">
        <v>264</v>
      </c>
      <c r="C167" s="39" t="s">
        <v>261</v>
      </c>
      <c r="D167" s="40" t="s">
        <v>130</v>
      </c>
      <c r="E167" s="39" t="s">
        <v>262</v>
      </c>
      <c r="F167" s="41">
        <v>17.5</v>
      </c>
      <c r="G167" s="78"/>
      <c r="H167" s="43">
        <f>Tabel223[[#This Row],[Prijs in btw]]/1.21</f>
        <v>14.462809917355372</v>
      </c>
      <c r="I167" s="42">
        <f>Tabel223[[#This Row],[Aantal]]*Tabel223[[#This Row],[€ ex btw      ]]</f>
        <v>0</v>
      </c>
    </row>
    <row r="168" spans="2:9" x14ac:dyDescent="0.3">
      <c r="B168" s="39" t="s">
        <v>264</v>
      </c>
      <c r="C168" s="39" t="s">
        <v>261</v>
      </c>
      <c r="D168" s="40" t="s">
        <v>113</v>
      </c>
      <c r="E168" s="39" t="s">
        <v>263</v>
      </c>
      <c r="F168" s="41">
        <v>17.5</v>
      </c>
      <c r="G168" s="78"/>
      <c r="H168" s="43">
        <f>Tabel223[[#This Row],[Prijs in btw]]/1.21</f>
        <v>14.462809917355372</v>
      </c>
      <c r="I168" s="42">
        <f>Tabel223[[#This Row],[Aantal]]*Tabel223[[#This Row],[€ ex btw      ]]</f>
        <v>0</v>
      </c>
    </row>
    <row r="169" spans="2:9" x14ac:dyDescent="0.3">
      <c r="B169" s="39" t="s">
        <v>265</v>
      </c>
      <c r="C169" s="39" t="s">
        <v>261</v>
      </c>
      <c r="D169" s="40" t="s">
        <v>130</v>
      </c>
      <c r="E169" s="39" t="s">
        <v>262</v>
      </c>
      <c r="F169" s="41">
        <v>17.5</v>
      </c>
      <c r="G169" s="78"/>
      <c r="H169" s="43">
        <f>Tabel223[[#This Row],[Prijs in btw]]/1.21</f>
        <v>14.462809917355372</v>
      </c>
      <c r="I169" s="42">
        <f>Tabel223[[#This Row],[Aantal]]*Tabel223[[#This Row],[€ ex btw      ]]</f>
        <v>0</v>
      </c>
    </row>
    <row r="170" spans="2:9" x14ac:dyDescent="0.3">
      <c r="B170" s="39" t="s">
        <v>266</v>
      </c>
      <c r="C170" s="39" t="s">
        <v>267</v>
      </c>
      <c r="D170" s="40" t="s">
        <v>268</v>
      </c>
      <c r="E170" s="39" t="s">
        <v>11</v>
      </c>
      <c r="F170" s="41">
        <v>4</v>
      </c>
      <c r="G170" s="78"/>
      <c r="H170" s="43">
        <f>Tabel223[[#This Row],[Prijs in btw]]/1.21</f>
        <v>3.3057851239669422</v>
      </c>
      <c r="I170" s="42">
        <f>Tabel223[[#This Row],[Aantal]]*Tabel223[[#This Row],[€ ex btw      ]]</f>
        <v>0</v>
      </c>
    </row>
    <row r="171" spans="2:9" x14ac:dyDescent="0.3">
      <c r="B171" s="39" t="s">
        <v>269</v>
      </c>
      <c r="C171" s="39" t="s">
        <v>270</v>
      </c>
      <c r="D171" s="40" t="s">
        <v>268</v>
      </c>
      <c r="E171" s="39" t="s">
        <v>11</v>
      </c>
      <c r="F171" s="41">
        <v>4</v>
      </c>
      <c r="G171" s="78"/>
      <c r="H171" s="43">
        <f>Tabel223[[#This Row],[Prijs in btw]]/1.21</f>
        <v>3.3057851239669422</v>
      </c>
      <c r="I171" s="42">
        <f>Tabel223[[#This Row],[Aantal]]*Tabel223[[#This Row],[€ ex btw      ]]</f>
        <v>0</v>
      </c>
    </row>
    <row r="172" spans="2:9" x14ac:dyDescent="0.3">
      <c r="B172" s="39" t="s">
        <v>423</v>
      </c>
      <c r="C172" s="39" t="s">
        <v>272</v>
      </c>
      <c r="D172" s="40" t="s">
        <v>8</v>
      </c>
      <c r="E172" s="39" t="s">
        <v>424</v>
      </c>
      <c r="F172" s="41">
        <v>17.5</v>
      </c>
      <c r="G172" s="78"/>
      <c r="H172" s="43">
        <f>Tabel223[[#This Row],[Prijs in btw]]/1.21</f>
        <v>14.462809917355372</v>
      </c>
      <c r="I172" s="42">
        <f>Tabel223[[#This Row],[Aantal]]*Tabel223[[#This Row],[€ ex btw      ]]</f>
        <v>0</v>
      </c>
    </row>
    <row r="173" spans="2:9" x14ac:dyDescent="0.3">
      <c r="B173" s="39" t="s">
        <v>271</v>
      </c>
      <c r="C173" s="39" t="s">
        <v>272</v>
      </c>
      <c r="D173" s="40" t="s">
        <v>273</v>
      </c>
      <c r="E173" s="39" t="s">
        <v>61</v>
      </c>
      <c r="F173" s="41">
        <v>27.5</v>
      </c>
      <c r="G173" s="78"/>
      <c r="H173" s="43">
        <f>Tabel223[[#This Row],[Prijs in btw]]/1.21</f>
        <v>22.727272727272727</v>
      </c>
      <c r="I173" s="42">
        <f>Tabel223[[#This Row],[Aantal]]*Tabel223[[#This Row],[€ ex btw      ]]</f>
        <v>0</v>
      </c>
    </row>
    <row r="174" spans="2:9" x14ac:dyDescent="0.3">
      <c r="B174" s="39" t="s">
        <v>18</v>
      </c>
      <c r="C174" s="39" t="s">
        <v>34</v>
      </c>
      <c r="D174" s="40" t="s">
        <v>150</v>
      </c>
      <c r="E174" s="39" t="s">
        <v>19</v>
      </c>
      <c r="F174" s="41">
        <v>27.5</v>
      </c>
      <c r="G174" s="78"/>
      <c r="H174" s="43">
        <f>Tabel223[[#This Row],[Prijs in btw]]/1.21</f>
        <v>22.727272727272727</v>
      </c>
      <c r="I174" s="42">
        <f>Tabel223[[#This Row],[Aantal]]*Tabel223[[#This Row],[€ ex btw      ]]</f>
        <v>0</v>
      </c>
    </row>
    <row r="175" spans="2:9" x14ac:dyDescent="0.3">
      <c r="B175" s="39" t="s">
        <v>274</v>
      </c>
      <c r="C175" s="39" t="s">
        <v>35</v>
      </c>
      <c r="D175" s="40" t="s">
        <v>183</v>
      </c>
      <c r="E175" s="39" t="s">
        <v>275</v>
      </c>
      <c r="F175" s="41">
        <v>27.5</v>
      </c>
      <c r="G175" s="78"/>
      <c r="H175" s="43">
        <f>Tabel223[[#This Row],[Prijs in btw]]/1.21</f>
        <v>22.727272727272727</v>
      </c>
      <c r="I175" s="42">
        <f>Tabel223[[#This Row],[Aantal]]*Tabel223[[#This Row],[€ ex btw      ]]</f>
        <v>0</v>
      </c>
    </row>
    <row r="176" spans="2:9" x14ac:dyDescent="0.3">
      <c r="B176" s="39" t="s">
        <v>20</v>
      </c>
      <c r="C176" s="39" t="s">
        <v>35</v>
      </c>
      <c r="D176" s="40" t="s">
        <v>183</v>
      </c>
      <c r="E176" s="39" t="s">
        <v>61</v>
      </c>
      <c r="F176" s="41">
        <v>27.5</v>
      </c>
      <c r="G176" s="78"/>
      <c r="H176" s="43">
        <f>Tabel223[[#This Row],[Prijs in btw]]/1.21</f>
        <v>22.727272727272727</v>
      </c>
      <c r="I176" s="42">
        <f>Tabel223[[#This Row],[Aantal]]*Tabel223[[#This Row],[€ ex btw      ]]</f>
        <v>0</v>
      </c>
    </row>
    <row r="177" spans="2:9" x14ac:dyDescent="0.3">
      <c r="B177" s="39" t="s">
        <v>426</v>
      </c>
      <c r="C177" s="39" t="s">
        <v>425</v>
      </c>
      <c r="D177" s="40" t="s">
        <v>44</v>
      </c>
      <c r="E177" s="74"/>
      <c r="F177" s="41">
        <v>9</v>
      </c>
      <c r="G177" s="78"/>
      <c r="H177" s="43">
        <f>Tabel223[[#This Row],[Prijs in btw]]/1.21</f>
        <v>7.4380165289256199</v>
      </c>
      <c r="I177" s="43">
        <f>Tabel223[[#This Row],[Aantal]]*Tabel223[[#This Row],[€ ex btw      ]]</f>
        <v>0</v>
      </c>
    </row>
    <row r="178" spans="2:9" x14ac:dyDescent="0.3">
      <c r="B178" s="39" t="s">
        <v>276</v>
      </c>
      <c r="C178" s="39" t="s">
        <v>277</v>
      </c>
      <c r="D178" s="40" t="s">
        <v>7</v>
      </c>
      <c r="E178" s="39" t="s">
        <v>473</v>
      </c>
      <c r="F178" s="41">
        <v>20</v>
      </c>
      <c r="G178" s="78"/>
      <c r="H178" s="43">
        <f>Tabel223[[#This Row],[Prijs in btw]]/1.21</f>
        <v>16.528925619834713</v>
      </c>
      <c r="I178" s="42">
        <f>Tabel223[[#This Row],[Aantal]]*Tabel223[[#This Row],[€ ex btw      ]]</f>
        <v>0</v>
      </c>
    </row>
    <row r="179" spans="2:9" x14ac:dyDescent="0.3">
      <c r="B179" s="39" t="s">
        <v>279</v>
      </c>
      <c r="C179" s="39" t="s">
        <v>280</v>
      </c>
      <c r="D179" s="40" t="s">
        <v>150</v>
      </c>
      <c r="E179" s="39" t="s">
        <v>447</v>
      </c>
      <c r="F179" s="41">
        <v>5</v>
      </c>
      <c r="G179" s="78"/>
      <c r="H179" s="43">
        <f>Tabel223[[#This Row],[Prijs in btw]]/1.21</f>
        <v>4.1322314049586781</v>
      </c>
      <c r="I179" s="42">
        <f>Tabel223[[#This Row],[Aantal]]*Tabel223[[#This Row],[€ ex btw      ]]</f>
        <v>0</v>
      </c>
    </row>
    <row r="180" spans="2:9" x14ac:dyDescent="0.3">
      <c r="B180" s="39" t="s">
        <v>281</v>
      </c>
      <c r="C180" s="39" t="s">
        <v>280</v>
      </c>
      <c r="D180" s="40" t="s">
        <v>150</v>
      </c>
      <c r="E180" s="39" t="s">
        <v>447</v>
      </c>
      <c r="F180" s="41">
        <v>5</v>
      </c>
      <c r="G180" s="78"/>
      <c r="H180" s="43">
        <f>Tabel223[[#This Row],[Prijs in btw]]/1.21</f>
        <v>4.1322314049586781</v>
      </c>
      <c r="I180" s="42">
        <f>Tabel223[[#This Row],[Aantal]]*Tabel223[[#This Row],[€ ex btw      ]]</f>
        <v>0</v>
      </c>
    </row>
    <row r="181" spans="2:9" x14ac:dyDescent="0.3">
      <c r="B181" s="39" t="s">
        <v>282</v>
      </c>
      <c r="C181" s="39" t="s">
        <v>280</v>
      </c>
      <c r="D181" s="40" t="s">
        <v>150</v>
      </c>
      <c r="E181" s="39" t="s">
        <v>447</v>
      </c>
      <c r="F181" s="41">
        <v>5</v>
      </c>
      <c r="G181" s="78"/>
      <c r="H181" s="43">
        <f>Tabel223[[#This Row],[Prijs in btw]]/1.21</f>
        <v>4.1322314049586781</v>
      </c>
      <c r="I181" s="42">
        <f>Tabel223[[#This Row],[Aantal]]*Tabel223[[#This Row],[€ ex btw      ]]</f>
        <v>0</v>
      </c>
    </row>
    <row r="182" spans="2:9" x14ac:dyDescent="0.3">
      <c r="B182" s="39" t="s">
        <v>283</v>
      </c>
      <c r="C182" s="39" t="s">
        <v>280</v>
      </c>
      <c r="D182" s="40" t="s">
        <v>150</v>
      </c>
      <c r="E182" s="39" t="s">
        <v>447</v>
      </c>
      <c r="F182" s="41">
        <v>5</v>
      </c>
      <c r="G182" s="78"/>
      <c r="H182" s="43">
        <f>Tabel223[[#This Row],[Prijs in btw]]/1.21</f>
        <v>4.1322314049586781</v>
      </c>
      <c r="I182" s="42">
        <f>Tabel223[[#This Row],[Aantal]]*Tabel223[[#This Row],[€ ex btw      ]]</f>
        <v>0</v>
      </c>
    </row>
    <row r="183" spans="2:9" x14ac:dyDescent="0.3">
      <c r="B183" s="39" t="s">
        <v>284</v>
      </c>
      <c r="C183" s="39" t="s">
        <v>280</v>
      </c>
      <c r="D183" s="40" t="s">
        <v>150</v>
      </c>
      <c r="E183" s="39" t="s">
        <v>447</v>
      </c>
      <c r="F183" s="41">
        <v>5</v>
      </c>
      <c r="G183" s="78"/>
      <c r="H183" s="43">
        <f>Tabel223[[#This Row],[Prijs in btw]]/1.21</f>
        <v>4.1322314049586781</v>
      </c>
      <c r="I183" s="42">
        <f>Tabel223[[#This Row],[Aantal]]*Tabel223[[#This Row],[€ ex btw      ]]</f>
        <v>0</v>
      </c>
    </row>
    <row r="184" spans="2:9" x14ac:dyDescent="0.3">
      <c r="B184" s="39" t="s">
        <v>285</v>
      </c>
      <c r="C184" s="39" t="s">
        <v>280</v>
      </c>
      <c r="D184" s="40" t="s">
        <v>150</v>
      </c>
      <c r="E184" s="39" t="s">
        <v>447</v>
      </c>
      <c r="F184" s="41">
        <v>5</v>
      </c>
      <c r="G184" s="78"/>
      <c r="H184" s="43">
        <f>Tabel223[[#This Row],[Prijs in btw]]/1.21</f>
        <v>4.1322314049586781</v>
      </c>
      <c r="I184" s="42">
        <f>Tabel223[[#This Row],[Aantal]]*Tabel223[[#This Row],[€ ex btw      ]]</f>
        <v>0</v>
      </c>
    </row>
    <row r="185" spans="2:9" x14ac:dyDescent="0.3">
      <c r="B185" s="39" t="s">
        <v>286</v>
      </c>
      <c r="C185" s="39" t="s">
        <v>280</v>
      </c>
      <c r="D185" s="40" t="s">
        <v>150</v>
      </c>
      <c r="E185" s="39" t="s">
        <v>448</v>
      </c>
      <c r="F185" s="41">
        <v>5</v>
      </c>
      <c r="G185" s="78"/>
      <c r="H185" s="43">
        <f>Tabel223[[#This Row],[Prijs in btw]]/1.21</f>
        <v>4.1322314049586781</v>
      </c>
      <c r="I185" s="42">
        <f>Tabel223[[#This Row],[Aantal]]*Tabel223[[#This Row],[€ ex btw      ]]</f>
        <v>0</v>
      </c>
    </row>
    <row r="186" spans="2:9" x14ac:dyDescent="0.3">
      <c r="B186" s="39" t="s">
        <v>287</v>
      </c>
      <c r="C186" s="39" t="s">
        <v>280</v>
      </c>
      <c r="D186" s="40" t="s">
        <v>150</v>
      </c>
      <c r="E186" s="39" t="s">
        <v>447</v>
      </c>
      <c r="F186" s="41">
        <v>5</v>
      </c>
      <c r="G186" s="78"/>
      <c r="H186" s="43">
        <f>Tabel223[[#This Row],[Prijs in btw]]/1.21</f>
        <v>4.1322314049586781</v>
      </c>
      <c r="I186" s="42">
        <f>Tabel223[[#This Row],[Aantal]]*Tabel223[[#This Row],[€ ex btw      ]]</f>
        <v>0</v>
      </c>
    </row>
    <row r="187" spans="2:9" x14ac:dyDescent="0.3">
      <c r="B187" s="39" t="s">
        <v>288</v>
      </c>
      <c r="C187" s="39" t="s">
        <v>289</v>
      </c>
      <c r="D187" s="40" t="s">
        <v>150</v>
      </c>
      <c r="E187" s="39" t="s">
        <v>61</v>
      </c>
      <c r="F187" s="41">
        <v>27.5</v>
      </c>
      <c r="G187" s="78"/>
      <c r="H187" s="43">
        <f>Tabel223[[#This Row],[Prijs in btw]]/1.21</f>
        <v>22.727272727272727</v>
      </c>
      <c r="I187" s="42">
        <f>Tabel223[[#This Row],[Aantal]]*Tabel223[[#This Row],[€ ex btw      ]]</f>
        <v>0</v>
      </c>
    </row>
    <row r="188" spans="2:9" x14ac:dyDescent="0.3">
      <c r="B188" s="39" t="s">
        <v>290</v>
      </c>
      <c r="C188" s="39" t="s">
        <v>289</v>
      </c>
      <c r="D188" s="40" t="s">
        <v>150</v>
      </c>
      <c r="E188" s="39" t="s">
        <v>291</v>
      </c>
      <c r="F188" s="41">
        <v>27.5</v>
      </c>
      <c r="G188" s="78"/>
      <c r="H188" s="43">
        <f>Tabel223[[#This Row],[Prijs in btw]]/1.21</f>
        <v>22.727272727272727</v>
      </c>
      <c r="I188" s="42">
        <f>Tabel223[[#This Row],[Aantal]]*Tabel223[[#This Row],[€ ex btw      ]]</f>
        <v>0</v>
      </c>
    </row>
    <row r="189" spans="2:9" x14ac:dyDescent="0.3">
      <c r="B189" s="39" t="s">
        <v>483</v>
      </c>
      <c r="C189" s="39" t="s">
        <v>289</v>
      </c>
      <c r="D189" s="40" t="s">
        <v>484</v>
      </c>
      <c r="E189" s="39" t="s">
        <v>298</v>
      </c>
      <c r="F189" s="41">
        <v>22.5</v>
      </c>
      <c r="G189" s="78"/>
      <c r="H189" s="43">
        <f>Tabel223[[#This Row],[Prijs in btw]]/1.21</f>
        <v>18.595041322314049</v>
      </c>
      <c r="I189" s="42">
        <f>Tabel223[[#This Row],[Aantal]]*Tabel223[[#This Row],[€ ex btw      ]]</f>
        <v>0</v>
      </c>
    </row>
    <row r="190" spans="2:9" x14ac:dyDescent="0.3">
      <c r="B190" s="39" t="s">
        <v>292</v>
      </c>
      <c r="C190" s="39" t="s">
        <v>289</v>
      </c>
      <c r="D190" s="40" t="s">
        <v>150</v>
      </c>
      <c r="E190" s="39" t="s">
        <v>293</v>
      </c>
      <c r="F190" s="41">
        <v>27.5</v>
      </c>
      <c r="G190" s="78"/>
      <c r="H190" s="43">
        <f>Tabel223[[#This Row],[Prijs in btw]]/1.21</f>
        <v>22.727272727272727</v>
      </c>
      <c r="I190" s="42">
        <f>Tabel223[[#This Row],[Aantal]]*Tabel223[[#This Row],[€ ex btw      ]]</f>
        <v>0</v>
      </c>
    </row>
    <row r="191" spans="2:9" x14ac:dyDescent="0.3">
      <c r="B191" s="39" t="s">
        <v>294</v>
      </c>
      <c r="C191" s="39" t="s">
        <v>289</v>
      </c>
      <c r="D191" s="40" t="s">
        <v>150</v>
      </c>
      <c r="E191" s="39" t="s">
        <v>61</v>
      </c>
      <c r="F191" s="41">
        <v>27.5</v>
      </c>
      <c r="G191" s="78"/>
      <c r="H191" s="43">
        <f>Tabel223[[#This Row],[Prijs in btw]]/1.21</f>
        <v>22.727272727272727</v>
      </c>
      <c r="I191" s="42">
        <f>Tabel223[[#This Row],[Aantal]]*Tabel223[[#This Row],[€ ex btw      ]]</f>
        <v>0</v>
      </c>
    </row>
    <row r="192" spans="2:9" x14ac:dyDescent="0.3">
      <c r="B192" s="39" t="s">
        <v>295</v>
      </c>
      <c r="C192" s="39" t="s">
        <v>289</v>
      </c>
      <c r="D192" s="40" t="s">
        <v>150</v>
      </c>
      <c r="E192" s="39" t="s">
        <v>61</v>
      </c>
      <c r="F192" s="41">
        <v>27.5</v>
      </c>
      <c r="G192" s="78"/>
      <c r="H192" s="43">
        <f>Tabel223[[#This Row],[Prijs in btw]]/1.21</f>
        <v>22.727272727272727</v>
      </c>
      <c r="I192" s="42">
        <f>Tabel223[[#This Row],[Aantal]]*Tabel223[[#This Row],[€ ex btw      ]]</f>
        <v>0</v>
      </c>
    </row>
    <row r="193" spans="2:9" x14ac:dyDescent="0.3">
      <c r="B193" s="39" t="s">
        <v>296</v>
      </c>
      <c r="C193" s="39" t="s">
        <v>297</v>
      </c>
      <c r="D193" s="40" t="s">
        <v>130</v>
      </c>
      <c r="E193" s="39" t="s">
        <v>298</v>
      </c>
      <c r="F193" s="41">
        <v>17.5</v>
      </c>
      <c r="G193" s="78"/>
      <c r="H193" s="43">
        <f>Tabel223[[#This Row],[Prijs in btw]]/1.21</f>
        <v>14.462809917355372</v>
      </c>
      <c r="I193" s="42">
        <f>Tabel223[[#This Row],[Aantal]]*Tabel223[[#This Row],[€ ex btw      ]]</f>
        <v>0</v>
      </c>
    </row>
    <row r="194" spans="2:9" x14ac:dyDescent="0.3">
      <c r="B194" s="39" t="s">
        <v>299</v>
      </c>
      <c r="C194" s="39" t="s">
        <v>300</v>
      </c>
      <c r="D194" s="40" t="s">
        <v>150</v>
      </c>
      <c r="E194" s="39" t="s">
        <v>293</v>
      </c>
      <c r="F194" s="41">
        <v>27.5</v>
      </c>
      <c r="G194" s="78"/>
      <c r="H194" s="43">
        <f>Tabel223[[#This Row],[Prijs in btw]]/1.21</f>
        <v>22.727272727272727</v>
      </c>
      <c r="I194" s="42">
        <f>Tabel223[[#This Row],[Aantal]]*Tabel223[[#This Row],[€ ex btw      ]]</f>
        <v>0</v>
      </c>
    </row>
    <row r="195" spans="2:9" x14ac:dyDescent="0.3">
      <c r="B195" s="39" t="s">
        <v>301</v>
      </c>
      <c r="C195" s="39" t="s">
        <v>302</v>
      </c>
      <c r="D195" s="47" t="s">
        <v>150</v>
      </c>
      <c r="E195" s="39" t="s">
        <v>291</v>
      </c>
      <c r="F195" s="41">
        <v>27.5</v>
      </c>
      <c r="G195" s="78"/>
      <c r="H195" s="43">
        <f>Tabel223[[#This Row],[Prijs in btw]]/1.21</f>
        <v>22.727272727272727</v>
      </c>
      <c r="I195" s="42">
        <f>Tabel223[[#This Row],[Aantal]]*Tabel223[[#This Row],[€ ex btw      ]]</f>
        <v>0</v>
      </c>
    </row>
    <row r="196" spans="2:9" x14ac:dyDescent="0.3">
      <c r="B196" s="39" t="s">
        <v>303</v>
      </c>
      <c r="C196" s="39" t="s">
        <v>304</v>
      </c>
      <c r="D196" s="47" t="s">
        <v>150</v>
      </c>
      <c r="E196" s="39" t="s">
        <v>291</v>
      </c>
      <c r="F196" s="41">
        <v>27.5</v>
      </c>
      <c r="G196" s="78"/>
      <c r="H196" s="43">
        <f>Tabel223[[#This Row],[Prijs in btw]]/1.21</f>
        <v>22.727272727272727</v>
      </c>
      <c r="I196" s="42">
        <f>Tabel223[[#This Row],[Aantal]]*Tabel223[[#This Row],[€ ex btw      ]]</f>
        <v>0</v>
      </c>
    </row>
    <row r="197" spans="2:9" x14ac:dyDescent="0.3">
      <c r="B197" s="39" t="s">
        <v>305</v>
      </c>
      <c r="C197" s="39" t="s">
        <v>297</v>
      </c>
      <c r="D197" s="40" t="s">
        <v>306</v>
      </c>
      <c r="E197" s="39" t="s">
        <v>61</v>
      </c>
      <c r="F197" s="41">
        <v>22</v>
      </c>
      <c r="G197" s="78"/>
      <c r="H197" s="43">
        <f>Tabel223[[#This Row],[Prijs in btw]]/1.21</f>
        <v>18.181818181818183</v>
      </c>
      <c r="I197" s="42">
        <f>Tabel223[[#This Row],[Aantal]]*Tabel223[[#This Row],[€ ex btw      ]]</f>
        <v>0</v>
      </c>
    </row>
    <row r="198" spans="2:9" x14ac:dyDescent="0.3">
      <c r="B198" s="39" t="s">
        <v>307</v>
      </c>
      <c r="C198" s="45" t="s">
        <v>308</v>
      </c>
      <c r="D198" s="47" t="s">
        <v>67</v>
      </c>
      <c r="E198" s="39" t="s">
        <v>61</v>
      </c>
      <c r="F198" s="41">
        <v>22</v>
      </c>
      <c r="G198" s="78"/>
      <c r="H198" s="43">
        <f>Tabel223[[#This Row],[Prijs in btw]]/1.21</f>
        <v>18.181818181818183</v>
      </c>
      <c r="I198" s="43">
        <f>Tabel223[[#This Row],[Aantal]]*Tabel223[[#This Row],[€ ex btw      ]]</f>
        <v>0</v>
      </c>
    </row>
    <row r="199" spans="2:9" x14ac:dyDescent="0.3">
      <c r="B199" s="73" t="s">
        <v>480</v>
      </c>
      <c r="C199" s="45" t="s">
        <v>481</v>
      </c>
      <c r="D199" s="47" t="s">
        <v>113</v>
      </c>
      <c r="E199" s="74" t="s">
        <v>482</v>
      </c>
      <c r="F199" s="41">
        <v>17.5</v>
      </c>
      <c r="G199" s="78"/>
      <c r="H199" s="43">
        <f>Tabel223[[#This Row],[Prijs in btw]]/1.21</f>
        <v>14.462809917355372</v>
      </c>
      <c r="I199" s="43">
        <f>Tabel223[[#This Row],[Aantal]]*Tabel223[[#This Row],[€ ex btw      ]]</f>
        <v>0</v>
      </c>
    </row>
    <row r="200" spans="2:9" x14ac:dyDescent="0.3">
      <c r="B200" s="39" t="s">
        <v>309</v>
      </c>
      <c r="C200" s="45" t="s">
        <v>310</v>
      </c>
      <c r="D200" s="47" t="s">
        <v>311</v>
      </c>
      <c r="E200" s="39" t="s">
        <v>172</v>
      </c>
      <c r="F200" s="41">
        <v>17.5</v>
      </c>
      <c r="G200" s="78"/>
      <c r="H200" s="43">
        <f>Tabel223[[#This Row],[Prijs in btw]]/1.21</f>
        <v>14.462809917355372</v>
      </c>
      <c r="I200" s="42">
        <f>Tabel223[[#This Row],[Aantal]]*Tabel223[[#This Row],[€ ex btw      ]]</f>
        <v>0</v>
      </c>
    </row>
    <row r="201" spans="2:9" ht="28.8" x14ac:dyDescent="0.3">
      <c r="B201" s="39" t="s">
        <v>312</v>
      </c>
      <c r="C201" s="45" t="s">
        <v>313</v>
      </c>
      <c r="D201" s="47" t="s">
        <v>314</v>
      </c>
      <c r="E201" s="39" t="s">
        <v>172</v>
      </c>
      <c r="F201" s="41">
        <v>22</v>
      </c>
      <c r="G201" s="78"/>
      <c r="H201" s="43">
        <f>Tabel223[[#This Row],[Prijs in btw]]/1.21</f>
        <v>18.181818181818183</v>
      </c>
      <c r="I201" s="42">
        <f>Tabel223[[#This Row],[Aantal]]*Tabel223[[#This Row],[€ ex btw      ]]</f>
        <v>0</v>
      </c>
    </row>
    <row r="202" spans="2:9" x14ac:dyDescent="0.3">
      <c r="B202" s="39" t="s">
        <v>315</v>
      </c>
      <c r="C202" s="45" t="s">
        <v>316</v>
      </c>
      <c r="D202" s="40" t="s">
        <v>317</v>
      </c>
      <c r="E202" s="39" t="s">
        <v>172</v>
      </c>
      <c r="F202" s="41">
        <v>22</v>
      </c>
      <c r="G202" s="78"/>
      <c r="H202" s="43">
        <f>Tabel223[[#This Row],[Prijs in btw]]/1.21</f>
        <v>18.181818181818183</v>
      </c>
      <c r="I202" s="42">
        <f>Tabel223[[#This Row],[Aantal]]*Tabel223[[#This Row],[€ ex btw      ]]</f>
        <v>0</v>
      </c>
    </row>
    <row r="203" spans="2:9" x14ac:dyDescent="0.3">
      <c r="B203" s="39" t="s">
        <v>318</v>
      </c>
      <c r="C203" s="39" t="s">
        <v>319</v>
      </c>
      <c r="D203" s="40" t="s">
        <v>44</v>
      </c>
      <c r="E203" s="39" t="s">
        <v>320</v>
      </c>
      <c r="F203" s="41">
        <v>22</v>
      </c>
      <c r="G203" s="78"/>
      <c r="H203" s="43">
        <f>Tabel223[[#This Row],[Prijs in btw]]/1.21</f>
        <v>18.181818181818183</v>
      </c>
      <c r="I203" s="42">
        <f>Tabel223[[#This Row],[Aantal]]*Tabel223[[#This Row],[€ ex btw      ]]</f>
        <v>0</v>
      </c>
    </row>
    <row r="204" spans="2:9" x14ac:dyDescent="0.3">
      <c r="B204" s="39" t="s">
        <v>451</v>
      </c>
      <c r="C204" s="39" t="s">
        <v>319</v>
      </c>
      <c r="D204" s="40" t="s">
        <v>44</v>
      </c>
      <c r="E204" s="39" t="s">
        <v>320</v>
      </c>
      <c r="F204" s="41">
        <v>22</v>
      </c>
      <c r="G204" s="78"/>
      <c r="H204" s="43">
        <f>Tabel223[[#This Row],[Prijs in btw]]/1.21</f>
        <v>18.181818181818183</v>
      </c>
      <c r="I204" s="42">
        <f>Tabel223[[#This Row],[Aantal]]*Tabel223[[#This Row],[€ ex btw      ]]</f>
        <v>0</v>
      </c>
    </row>
    <row r="205" spans="2:9" x14ac:dyDescent="0.3">
      <c r="B205" s="39" t="s">
        <v>321</v>
      </c>
      <c r="C205" s="39" t="s">
        <v>319</v>
      </c>
      <c r="D205" s="40" t="s">
        <v>44</v>
      </c>
      <c r="E205" s="39" t="s">
        <v>320</v>
      </c>
      <c r="F205" s="41">
        <v>22</v>
      </c>
      <c r="G205" s="78"/>
      <c r="H205" s="43">
        <f>Tabel223[[#This Row],[Prijs in btw]]/1.21</f>
        <v>18.181818181818183</v>
      </c>
      <c r="I205" s="42">
        <f>Tabel223[[#This Row],[Aantal]]*Tabel223[[#This Row],[€ ex btw      ]]</f>
        <v>0</v>
      </c>
    </row>
    <row r="206" spans="2:9" x14ac:dyDescent="0.3">
      <c r="B206" s="94" t="s">
        <v>322</v>
      </c>
      <c r="C206" s="39" t="s">
        <v>319</v>
      </c>
      <c r="D206" s="40" t="s">
        <v>44</v>
      </c>
      <c r="E206" s="39" t="s">
        <v>320</v>
      </c>
      <c r="F206" s="41">
        <v>22</v>
      </c>
      <c r="G206" s="78"/>
      <c r="H206" s="43">
        <f>Tabel223[[#This Row],[Prijs in btw]]/1.21</f>
        <v>18.181818181818183</v>
      </c>
      <c r="I206" s="75">
        <f>Tabel223[[#This Row],[Aantal]]*Tabel223[[#This Row],[€ ex btw      ]]</f>
        <v>0</v>
      </c>
    </row>
    <row r="207" spans="2:9" x14ac:dyDescent="0.3">
      <c r="B207" s="39" t="s">
        <v>323</v>
      </c>
      <c r="C207" s="39" t="s">
        <v>319</v>
      </c>
      <c r="D207" s="40" t="s">
        <v>44</v>
      </c>
      <c r="E207" s="39" t="s">
        <v>320</v>
      </c>
      <c r="F207" s="41">
        <v>22</v>
      </c>
      <c r="G207" s="78"/>
      <c r="H207" s="43">
        <f>Tabel223[[#This Row],[Prijs in btw]]/1.21</f>
        <v>18.181818181818183</v>
      </c>
      <c r="I207" s="42">
        <f>Tabel223[[#This Row],[Aantal]]*Tabel223[[#This Row],[€ ex btw      ]]</f>
        <v>0</v>
      </c>
    </row>
    <row r="208" spans="2:9" x14ac:dyDescent="0.3">
      <c r="B208" s="39" t="s">
        <v>324</v>
      </c>
      <c r="C208" s="39" t="s">
        <v>319</v>
      </c>
      <c r="D208" s="40" t="s">
        <v>44</v>
      </c>
      <c r="E208" s="39" t="s">
        <v>320</v>
      </c>
      <c r="F208" s="41">
        <v>22</v>
      </c>
      <c r="G208" s="78"/>
      <c r="H208" s="43">
        <f>Tabel223[[#This Row],[Prijs in btw]]/1.21</f>
        <v>18.181818181818183</v>
      </c>
      <c r="I208" s="42">
        <f>Tabel223[[#This Row],[Aantal]]*Tabel223[[#This Row],[€ ex btw      ]]</f>
        <v>0</v>
      </c>
    </row>
    <row r="209" spans="2:9" x14ac:dyDescent="0.3">
      <c r="B209" s="39" t="s">
        <v>325</v>
      </c>
      <c r="C209" s="39" t="s">
        <v>319</v>
      </c>
      <c r="D209" s="40" t="s">
        <v>44</v>
      </c>
      <c r="E209" s="39" t="s">
        <v>320</v>
      </c>
      <c r="F209" s="41">
        <v>22</v>
      </c>
      <c r="G209" s="78"/>
      <c r="H209" s="43">
        <f>Tabel223[[#This Row],[Prijs in btw]]/1.21</f>
        <v>18.181818181818183</v>
      </c>
      <c r="I209" s="42">
        <f>Tabel223[[#This Row],[Aantal]]*Tabel223[[#This Row],[€ ex btw      ]]</f>
        <v>0</v>
      </c>
    </row>
    <row r="210" spans="2:9" x14ac:dyDescent="0.3">
      <c r="B210" s="39" t="s">
        <v>326</v>
      </c>
      <c r="C210" s="39" t="s">
        <v>319</v>
      </c>
      <c r="D210" s="40" t="s">
        <v>183</v>
      </c>
      <c r="E210" s="39" t="s">
        <v>320</v>
      </c>
      <c r="F210" s="41">
        <v>22</v>
      </c>
      <c r="G210" s="78"/>
      <c r="H210" s="43">
        <f>Tabel223[[#This Row],[Prijs in btw]]/1.21</f>
        <v>18.181818181818183</v>
      </c>
      <c r="I210" s="42">
        <f>Tabel223[[#This Row],[Aantal]]*Tabel223[[#This Row],[€ ex btw      ]]</f>
        <v>0</v>
      </c>
    </row>
    <row r="211" spans="2:9" x14ac:dyDescent="0.3">
      <c r="B211" s="39" t="s">
        <v>327</v>
      </c>
      <c r="C211" s="39" t="s">
        <v>328</v>
      </c>
      <c r="D211" s="40" t="s">
        <v>8</v>
      </c>
      <c r="E211" s="39" t="s">
        <v>11</v>
      </c>
      <c r="F211" s="41">
        <v>17.5</v>
      </c>
      <c r="G211" s="78"/>
      <c r="H211" s="43">
        <f>Tabel223[[#This Row],[Prijs in btw]]/1.21</f>
        <v>14.462809917355372</v>
      </c>
      <c r="I211" s="42">
        <f>Tabel223[[#This Row],[Aantal]]*Tabel223[[#This Row],[€ ex btw      ]]</f>
        <v>0</v>
      </c>
    </row>
    <row r="212" spans="2:9" x14ac:dyDescent="0.3">
      <c r="B212" s="39" t="s">
        <v>329</v>
      </c>
      <c r="C212" s="39" t="s">
        <v>330</v>
      </c>
      <c r="D212" s="40" t="s">
        <v>8</v>
      </c>
      <c r="E212" s="39" t="s">
        <v>331</v>
      </c>
      <c r="F212" s="41">
        <v>7.5</v>
      </c>
      <c r="G212" s="78"/>
      <c r="H212" s="43">
        <f>Tabel223[[#This Row],[Prijs in btw]]/1.21</f>
        <v>6.1983471074380168</v>
      </c>
      <c r="I212" s="42">
        <f>Tabel223[[#This Row],[Aantal]]*Tabel223[[#This Row],[€ ex btw      ]]</f>
        <v>0</v>
      </c>
    </row>
    <row r="213" spans="2:9" x14ac:dyDescent="0.3">
      <c r="B213" s="39" t="s">
        <v>332</v>
      </c>
      <c r="C213" s="39" t="s">
        <v>330</v>
      </c>
      <c r="D213" s="40" t="s">
        <v>8</v>
      </c>
      <c r="E213" s="39" t="s">
        <v>331</v>
      </c>
      <c r="F213" s="41">
        <v>7.5</v>
      </c>
      <c r="G213" s="78"/>
      <c r="H213" s="43">
        <f>Tabel223[[#This Row],[Prijs in btw]]/1.21</f>
        <v>6.1983471074380168</v>
      </c>
      <c r="I213" s="42">
        <f>Tabel223[[#This Row],[Aantal]]*Tabel223[[#This Row],[€ ex btw      ]]</f>
        <v>0</v>
      </c>
    </row>
    <row r="214" spans="2:9" x14ac:dyDescent="0.3">
      <c r="B214" s="39" t="s">
        <v>333</v>
      </c>
      <c r="C214" s="39" t="s">
        <v>330</v>
      </c>
      <c r="D214" s="40" t="s">
        <v>8</v>
      </c>
      <c r="E214" s="39" t="s">
        <v>331</v>
      </c>
      <c r="F214" s="41">
        <v>7.5</v>
      </c>
      <c r="G214" s="78"/>
      <c r="H214" s="43">
        <f>Tabel223[[#This Row],[Prijs in btw]]/1.21</f>
        <v>6.1983471074380168</v>
      </c>
      <c r="I214" s="42">
        <f>Tabel223[[#This Row],[Aantal]]*Tabel223[[#This Row],[€ ex btw      ]]</f>
        <v>0</v>
      </c>
    </row>
    <row r="215" spans="2:9" x14ac:dyDescent="0.3">
      <c r="B215" s="39" t="s">
        <v>334</v>
      </c>
      <c r="C215" s="39" t="s">
        <v>24</v>
      </c>
      <c r="D215" s="40" t="s">
        <v>33</v>
      </c>
      <c r="E215" s="39" t="s">
        <v>331</v>
      </c>
      <c r="F215" s="41">
        <v>7.5</v>
      </c>
      <c r="G215" s="78"/>
      <c r="H215" s="43">
        <f>Tabel223[[#This Row],[Prijs in btw]]/1.21</f>
        <v>6.1983471074380168</v>
      </c>
      <c r="I215" s="42">
        <f>Tabel223[[#This Row],[Aantal]]*Tabel223[[#This Row],[€ ex btw      ]]</f>
        <v>0</v>
      </c>
    </row>
    <row r="216" spans="2:9" x14ac:dyDescent="0.3">
      <c r="B216" s="39" t="s">
        <v>13</v>
      </c>
      <c r="C216" s="39" t="s">
        <v>24</v>
      </c>
      <c r="D216" s="40" t="s">
        <v>33</v>
      </c>
      <c r="E216" s="39" t="s">
        <v>331</v>
      </c>
      <c r="F216" s="41">
        <v>7.5</v>
      </c>
      <c r="G216" s="78"/>
      <c r="H216" s="43">
        <f>Tabel223[[#This Row],[Prijs in btw]]/1.21</f>
        <v>6.1983471074380168</v>
      </c>
      <c r="I216" s="42">
        <f>Tabel223[[#This Row],[Aantal]]*Tabel223[[#This Row],[€ ex btw      ]]</f>
        <v>0</v>
      </c>
    </row>
    <row r="217" spans="2:9" x14ac:dyDescent="0.3">
      <c r="B217" s="39" t="s">
        <v>335</v>
      </c>
      <c r="C217" s="39" t="s">
        <v>336</v>
      </c>
      <c r="D217" s="40" t="s">
        <v>8</v>
      </c>
      <c r="E217" s="39" t="s">
        <v>337</v>
      </c>
      <c r="F217" s="41">
        <v>6</v>
      </c>
      <c r="G217" s="78"/>
      <c r="H217" s="43">
        <f>Tabel223[[#This Row],[Prijs in btw]]/1.21</f>
        <v>4.9586776859504136</v>
      </c>
      <c r="I217" s="43">
        <f>Tabel223[[#This Row],[Aantal]]*Tabel223[[#This Row],[€ ex btw      ]]</f>
        <v>0</v>
      </c>
    </row>
    <row r="218" spans="2:9" x14ac:dyDescent="0.3">
      <c r="B218" s="39" t="s">
        <v>14</v>
      </c>
      <c r="C218" s="39" t="s">
        <v>25</v>
      </c>
      <c r="D218" s="40" t="s">
        <v>8</v>
      </c>
      <c r="E218" s="39" t="s">
        <v>331</v>
      </c>
      <c r="F218" s="41">
        <v>7.5</v>
      </c>
      <c r="G218" s="78"/>
      <c r="H218" s="43">
        <f>Tabel223[[#This Row],[Prijs in btw]]/1.21</f>
        <v>6.1983471074380168</v>
      </c>
      <c r="I218" s="43">
        <f>Tabel223[[#This Row],[Aantal]]*Tabel223[[#This Row],[€ ex btw      ]]</f>
        <v>0</v>
      </c>
    </row>
    <row r="219" spans="2:9" x14ac:dyDescent="0.3">
      <c r="B219" s="89" t="s">
        <v>15</v>
      </c>
      <c r="C219" s="89" t="s">
        <v>36</v>
      </c>
      <c r="D219" s="90" t="s">
        <v>8</v>
      </c>
      <c r="E219" s="89" t="s">
        <v>437</v>
      </c>
      <c r="F219" s="91">
        <v>5</v>
      </c>
      <c r="G219" s="97"/>
      <c r="H219" s="92">
        <f>Tabel223[[#This Row],[Prijs in btw]]/1.21</f>
        <v>4.1322314049586781</v>
      </c>
      <c r="I219" s="93">
        <f>Tabel223[[#This Row],[Aantal]]*Tabel223[[#This Row],[€ ex btw      ]]</f>
        <v>0</v>
      </c>
    </row>
    <row r="220" spans="2:9" x14ac:dyDescent="0.3">
      <c r="B220" s="39" t="s">
        <v>338</v>
      </c>
      <c r="C220" s="39" t="s">
        <v>433</v>
      </c>
      <c r="D220" s="40" t="s">
        <v>74</v>
      </c>
      <c r="E220" s="39" t="s">
        <v>11</v>
      </c>
      <c r="F220" s="41">
        <v>5</v>
      </c>
      <c r="G220" s="78"/>
      <c r="H220" s="43">
        <f>Tabel223[[#This Row],[Prijs in btw]]/1.21</f>
        <v>4.1322314049586781</v>
      </c>
      <c r="I220" s="42">
        <f>Tabel223[[#This Row],[Aantal]]*Tabel223[[#This Row],[€ ex btw      ]]</f>
        <v>0</v>
      </c>
    </row>
    <row r="221" spans="2:9" x14ac:dyDescent="0.3">
      <c r="B221" s="39" t="s">
        <v>339</v>
      </c>
      <c r="C221" s="39" t="s">
        <v>434</v>
      </c>
      <c r="D221" s="40" t="s">
        <v>74</v>
      </c>
      <c r="E221" s="39" t="s">
        <v>11</v>
      </c>
      <c r="F221" s="41">
        <v>6</v>
      </c>
      <c r="G221" s="78"/>
      <c r="H221" s="43">
        <f>Tabel223[[#This Row],[Prijs in btw]]/1.21</f>
        <v>4.9586776859504136</v>
      </c>
      <c r="I221" s="42">
        <f>Tabel223[[#This Row],[Aantal]]*Tabel223[[#This Row],[€ ex btw      ]]</f>
        <v>0</v>
      </c>
    </row>
    <row r="222" spans="2:9" x14ac:dyDescent="0.3">
      <c r="B222" s="39" t="s">
        <v>16</v>
      </c>
      <c r="C222" s="39" t="s">
        <v>29</v>
      </c>
      <c r="D222" s="40" t="s">
        <v>150</v>
      </c>
      <c r="E222" s="39" t="s">
        <v>331</v>
      </c>
      <c r="F222" s="41">
        <v>9</v>
      </c>
      <c r="G222" s="78"/>
      <c r="H222" s="43">
        <f>Tabel223[[#This Row],[Prijs in btw]]/1.21</f>
        <v>7.4380165289256199</v>
      </c>
      <c r="I222" s="42">
        <f>Tabel223[[#This Row],[Aantal]]*Tabel223[[#This Row],[€ ex btw      ]]</f>
        <v>0</v>
      </c>
    </row>
    <row r="223" spans="2:9" x14ac:dyDescent="0.3">
      <c r="B223" s="39" t="s">
        <v>30</v>
      </c>
      <c r="C223" s="39" t="s">
        <v>29</v>
      </c>
      <c r="D223" s="40" t="s">
        <v>150</v>
      </c>
      <c r="E223" s="39" t="s">
        <v>331</v>
      </c>
      <c r="F223" s="41">
        <v>9</v>
      </c>
      <c r="G223" s="78"/>
      <c r="H223" s="43">
        <f>Tabel223[[#This Row],[Prijs in btw]]/1.21</f>
        <v>7.4380165289256199</v>
      </c>
      <c r="I223" s="42">
        <f>Tabel223[[#This Row],[Aantal]]*Tabel223[[#This Row],[€ ex btw      ]]</f>
        <v>0</v>
      </c>
    </row>
    <row r="224" spans="2:9" x14ac:dyDescent="0.3">
      <c r="B224" s="39" t="s">
        <v>340</v>
      </c>
      <c r="C224" s="39" t="s">
        <v>341</v>
      </c>
      <c r="D224" s="40" t="s">
        <v>7</v>
      </c>
      <c r="E224" s="39" t="s">
        <v>11</v>
      </c>
      <c r="F224" s="41">
        <v>6</v>
      </c>
      <c r="G224" s="78"/>
      <c r="H224" s="43">
        <f>Tabel223[[#This Row],[Prijs in btw]]/1.21</f>
        <v>4.9586776859504136</v>
      </c>
      <c r="I224" s="42">
        <f>Tabel223[[#This Row],[Aantal]]*Tabel223[[#This Row],[€ ex btw      ]]</f>
        <v>0</v>
      </c>
    </row>
    <row r="225" spans="2:9" x14ac:dyDescent="0.3">
      <c r="B225" s="39" t="s">
        <v>342</v>
      </c>
      <c r="C225" s="39" t="s">
        <v>343</v>
      </c>
      <c r="D225" s="40" t="s">
        <v>7</v>
      </c>
      <c r="E225" s="39" t="s">
        <v>11</v>
      </c>
      <c r="F225" s="41">
        <v>6</v>
      </c>
      <c r="G225" s="78"/>
      <c r="H225" s="43">
        <f>Tabel223[[#This Row],[Prijs in btw]]/1.21</f>
        <v>4.9586776859504136</v>
      </c>
      <c r="I225" s="43">
        <f>Tabel223[[#This Row],[Aantal]]*Tabel223[[#This Row],[€ ex btw      ]]</f>
        <v>0</v>
      </c>
    </row>
    <row r="226" spans="2:9" x14ac:dyDescent="0.3">
      <c r="B226" s="39" t="s">
        <v>348</v>
      </c>
      <c r="C226" s="39" t="s">
        <v>347</v>
      </c>
      <c r="D226" s="40" t="s">
        <v>7</v>
      </c>
      <c r="E226" s="39" t="s">
        <v>11</v>
      </c>
      <c r="F226" s="41">
        <v>6</v>
      </c>
      <c r="G226" s="78"/>
      <c r="H226" s="43">
        <f>Tabel223[[#This Row],[Prijs in btw]]/1.21</f>
        <v>4.9586776859504136</v>
      </c>
      <c r="I226" s="42">
        <f>Tabel223[[#This Row],[Aantal]]*Tabel223[[#This Row],[€ ex btw      ]]</f>
        <v>0</v>
      </c>
    </row>
    <row r="227" spans="2:9" x14ac:dyDescent="0.3">
      <c r="B227" s="39" t="s">
        <v>344</v>
      </c>
      <c r="C227" s="39" t="s">
        <v>345</v>
      </c>
      <c r="D227" s="40" t="s">
        <v>7</v>
      </c>
      <c r="E227" s="39" t="s">
        <v>11</v>
      </c>
      <c r="F227" s="41">
        <v>6</v>
      </c>
      <c r="G227" s="78"/>
      <c r="H227" s="43">
        <f>Tabel223[[#This Row],[Prijs in btw]]/1.21</f>
        <v>4.9586776859504136</v>
      </c>
      <c r="I227" s="42">
        <f>Tabel223[[#This Row],[Aantal]]*Tabel223[[#This Row],[€ ex btw      ]]</f>
        <v>0</v>
      </c>
    </row>
    <row r="228" spans="2:9" x14ac:dyDescent="0.3">
      <c r="B228" s="39" t="s">
        <v>346</v>
      </c>
      <c r="C228" s="39" t="s">
        <v>347</v>
      </c>
      <c r="D228" s="40" t="s">
        <v>7</v>
      </c>
      <c r="E228" s="39" t="s">
        <v>11</v>
      </c>
      <c r="F228" s="41">
        <v>6</v>
      </c>
      <c r="G228" s="78"/>
      <c r="H228" s="43">
        <f>Tabel223[[#This Row],[Prijs in btw]]/1.21</f>
        <v>4.9586776859504136</v>
      </c>
      <c r="I228" s="43">
        <f>Tabel223[[#This Row],[Aantal]]*Tabel223[[#This Row],[€ ex btw      ]]</f>
        <v>0</v>
      </c>
    </row>
    <row r="229" spans="2:9" x14ac:dyDescent="0.3">
      <c r="B229" s="39" t="s">
        <v>349</v>
      </c>
      <c r="C229" s="39" t="s">
        <v>350</v>
      </c>
      <c r="D229" s="40" t="s">
        <v>7</v>
      </c>
      <c r="E229" s="39" t="s">
        <v>11</v>
      </c>
      <c r="F229" s="41">
        <v>6</v>
      </c>
      <c r="G229" s="78"/>
      <c r="H229" s="43">
        <f>Tabel223[[#This Row],[Prijs in btw]]/1.21</f>
        <v>4.9586776859504136</v>
      </c>
      <c r="I229" s="43">
        <f>Tabel223[[#This Row],[Aantal]]*Tabel223[[#This Row],[€ ex btw      ]]</f>
        <v>0</v>
      </c>
    </row>
    <row r="230" spans="2:9" x14ac:dyDescent="0.3">
      <c r="B230" s="39" t="s">
        <v>351</v>
      </c>
      <c r="C230" s="39" t="s">
        <v>352</v>
      </c>
      <c r="D230" s="40" t="s">
        <v>74</v>
      </c>
      <c r="E230" s="39" t="s">
        <v>11</v>
      </c>
      <c r="F230" s="41">
        <v>6</v>
      </c>
      <c r="G230" s="78"/>
      <c r="H230" s="43">
        <f>Tabel223[[#This Row],[Prijs in btw]]/1.21</f>
        <v>4.9586776859504136</v>
      </c>
      <c r="I230" s="42">
        <f>Tabel223[[#This Row],[Aantal]]*Tabel223[[#This Row],[€ ex btw      ]]</f>
        <v>0</v>
      </c>
    </row>
    <row r="231" spans="2:9" x14ac:dyDescent="0.3">
      <c r="B231" s="39" t="s">
        <v>353</v>
      </c>
      <c r="C231" s="39" t="s">
        <v>354</v>
      </c>
      <c r="D231" s="40" t="s">
        <v>355</v>
      </c>
      <c r="E231" s="39" t="s">
        <v>447</v>
      </c>
      <c r="F231" s="41">
        <v>5</v>
      </c>
      <c r="G231" s="78"/>
      <c r="H231" s="43">
        <f>Tabel223[[#This Row],[Prijs in btw]]/1.21</f>
        <v>4.1322314049586781</v>
      </c>
      <c r="I231" s="42">
        <f>Tabel223[[#This Row],[Aantal]]*Tabel223[[#This Row],[€ ex btw      ]]</f>
        <v>0</v>
      </c>
    </row>
    <row r="232" spans="2:9" x14ac:dyDescent="0.3">
      <c r="B232" s="39" t="s">
        <v>356</v>
      </c>
      <c r="C232" s="39" t="s">
        <v>357</v>
      </c>
      <c r="D232" s="40" t="s">
        <v>355</v>
      </c>
      <c r="E232" s="39" t="s">
        <v>447</v>
      </c>
      <c r="F232" s="41">
        <v>5</v>
      </c>
      <c r="G232" s="78"/>
      <c r="H232" s="43">
        <f>Tabel223[[#This Row],[Prijs in btw]]/1.21</f>
        <v>4.1322314049586781</v>
      </c>
      <c r="I232" s="42">
        <f>Tabel223[[#This Row],[Aantal]]*Tabel223[[#This Row],[€ ex btw      ]]</f>
        <v>0</v>
      </c>
    </row>
    <row r="233" spans="2:9" x14ac:dyDescent="0.3">
      <c r="B233" s="39" t="s">
        <v>358</v>
      </c>
      <c r="C233" s="39" t="s">
        <v>357</v>
      </c>
      <c r="D233" s="40" t="s">
        <v>355</v>
      </c>
      <c r="E233" s="39" t="s">
        <v>447</v>
      </c>
      <c r="F233" s="41">
        <v>5</v>
      </c>
      <c r="G233" s="78"/>
      <c r="H233" s="43">
        <f>Tabel223[[#This Row],[Prijs in btw]]/1.21</f>
        <v>4.1322314049586781</v>
      </c>
      <c r="I233" s="42">
        <f>Tabel223[[#This Row],[Aantal]]*Tabel223[[#This Row],[€ ex btw      ]]</f>
        <v>0</v>
      </c>
    </row>
    <row r="234" spans="2:9" x14ac:dyDescent="0.3">
      <c r="B234" s="39" t="s">
        <v>359</v>
      </c>
      <c r="C234" s="45" t="s">
        <v>360</v>
      </c>
      <c r="D234" s="40" t="s">
        <v>355</v>
      </c>
      <c r="E234" s="39" t="s">
        <v>447</v>
      </c>
      <c r="F234" s="41">
        <v>5</v>
      </c>
      <c r="G234" s="78"/>
      <c r="H234" s="43">
        <f>Tabel223[[#This Row],[Prijs in btw]]/1.21</f>
        <v>4.1322314049586781</v>
      </c>
      <c r="I234" s="42">
        <f>Tabel223[[#This Row],[Aantal]]*Tabel223[[#This Row],[€ ex btw      ]]</f>
        <v>0</v>
      </c>
    </row>
    <row r="235" spans="2:9" x14ac:dyDescent="0.3">
      <c r="B235" s="39" t="s">
        <v>361</v>
      </c>
      <c r="C235" s="39" t="s">
        <v>357</v>
      </c>
      <c r="D235" s="40" t="s">
        <v>355</v>
      </c>
      <c r="E235" s="39" t="s">
        <v>447</v>
      </c>
      <c r="F235" s="41">
        <v>5</v>
      </c>
      <c r="G235" s="78"/>
      <c r="H235" s="43">
        <f>Tabel223[[#This Row],[Prijs in btw]]/1.21</f>
        <v>4.1322314049586781</v>
      </c>
      <c r="I235" s="42">
        <f>Tabel223[[#This Row],[Aantal]]*Tabel223[[#This Row],[€ ex btw      ]]</f>
        <v>0</v>
      </c>
    </row>
    <row r="236" spans="2:9" x14ac:dyDescent="0.3">
      <c r="B236" s="39" t="s">
        <v>362</v>
      </c>
      <c r="C236" s="39" t="s">
        <v>363</v>
      </c>
      <c r="D236" s="40" t="s">
        <v>74</v>
      </c>
      <c r="E236" s="39" t="s">
        <v>364</v>
      </c>
      <c r="F236" s="41">
        <v>4</v>
      </c>
      <c r="G236" s="78"/>
      <c r="H236" s="43">
        <f>Tabel223[[#This Row],[Prijs in btw]]/1.21</f>
        <v>3.3057851239669422</v>
      </c>
      <c r="I236" s="42">
        <f>Tabel223[[#This Row],[Aantal]]*Tabel223[[#This Row],[€ ex btw      ]]</f>
        <v>0</v>
      </c>
    </row>
    <row r="237" spans="2:9" x14ac:dyDescent="0.3">
      <c r="B237" s="39" t="s">
        <v>362</v>
      </c>
      <c r="C237" s="39" t="s">
        <v>363</v>
      </c>
      <c r="D237" s="40" t="s">
        <v>74</v>
      </c>
      <c r="E237" s="39" t="s">
        <v>365</v>
      </c>
      <c r="F237" s="41">
        <v>4</v>
      </c>
      <c r="G237" s="78"/>
      <c r="H237" s="43">
        <f>Tabel223[[#This Row],[Prijs in btw]]/1.21</f>
        <v>3.3057851239669422</v>
      </c>
      <c r="I237" s="42">
        <f>Tabel223[[#This Row],[Aantal]]*Tabel223[[#This Row],[€ ex btw      ]]</f>
        <v>0</v>
      </c>
    </row>
    <row r="238" spans="2:9" x14ac:dyDescent="0.3">
      <c r="B238" s="39" t="s">
        <v>366</v>
      </c>
      <c r="C238" s="39" t="s">
        <v>363</v>
      </c>
      <c r="D238" s="40" t="s">
        <v>74</v>
      </c>
      <c r="E238" s="39" t="s">
        <v>364</v>
      </c>
      <c r="F238" s="41">
        <v>4</v>
      </c>
      <c r="G238" s="78"/>
      <c r="H238" s="43">
        <f>Tabel223[[#This Row],[Prijs in btw]]/1.21</f>
        <v>3.3057851239669422</v>
      </c>
      <c r="I238" s="42">
        <f>Tabel223[[#This Row],[Aantal]]*Tabel223[[#This Row],[€ ex btw      ]]</f>
        <v>0</v>
      </c>
    </row>
    <row r="239" spans="2:9" x14ac:dyDescent="0.3">
      <c r="B239" s="73" t="s">
        <v>366</v>
      </c>
      <c r="C239" s="39" t="s">
        <v>363</v>
      </c>
      <c r="D239" s="40" t="s">
        <v>74</v>
      </c>
      <c r="E239" s="39" t="s">
        <v>365</v>
      </c>
      <c r="F239" s="41">
        <v>4</v>
      </c>
      <c r="G239" s="78"/>
      <c r="H239" s="43">
        <f>Tabel223[[#This Row],[Prijs in btw]]/1.21</f>
        <v>3.3057851239669422</v>
      </c>
      <c r="I239" s="75">
        <f>Tabel223[[#This Row],[Aantal]]*Tabel223[[#This Row],[€ ex btw      ]]</f>
        <v>0</v>
      </c>
    </row>
    <row r="240" spans="2:9" x14ac:dyDescent="0.3">
      <c r="B240" s="39" t="s">
        <v>367</v>
      </c>
      <c r="C240" s="39" t="s">
        <v>368</v>
      </c>
      <c r="D240" s="40" t="s">
        <v>67</v>
      </c>
      <c r="E240" s="39" t="s">
        <v>369</v>
      </c>
      <c r="F240" s="41">
        <v>12.5</v>
      </c>
      <c r="G240" s="78"/>
      <c r="H240" s="43">
        <f>Tabel223[[#This Row],[Prijs in btw]]/1.21</f>
        <v>10.330578512396695</v>
      </c>
      <c r="I240" s="42">
        <f>Tabel223[[#This Row],[Aantal]]*Tabel223[[#This Row],[€ ex btw      ]]</f>
        <v>0</v>
      </c>
    </row>
    <row r="241" spans="2:9" x14ac:dyDescent="0.3">
      <c r="B241" s="39" t="s">
        <v>21</v>
      </c>
      <c r="C241" s="45" t="s">
        <v>27</v>
      </c>
      <c r="D241" s="47" t="s">
        <v>134</v>
      </c>
      <c r="E241" s="39" t="s">
        <v>11</v>
      </c>
      <c r="F241" s="41">
        <v>7.5</v>
      </c>
      <c r="G241" s="78"/>
      <c r="H241" s="43">
        <f>Tabel223[[#This Row],[Prijs in btw]]/1.21</f>
        <v>6.1983471074380168</v>
      </c>
      <c r="I241" s="42">
        <f>Tabel223[[#This Row],[Aantal]]*Tabel223[[#This Row],[€ ex btw      ]]</f>
        <v>0</v>
      </c>
    </row>
    <row r="242" spans="2:9" x14ac:dyDescent="0.3">
      <c r="B242" s="39" t="s">
        <v>370</v>
      </c>
      <c r="C242" s="39" t="s">
        <v>371</v>
      </c>
      <c r="D242" s="40" t="s">
        <v>71</v>
      </c>
      <c r="E242" s="39" t="s">
        <v>11</v>
      </c>
      <c r="F242" s="41">
        <v>15</v>
      </c>
      <c r="G242" s="78"/>
      <c r="H242" s="43">
        <f>Tabel223[[#This Row],[Prijs in btw]]/1.21</f>
        <v>12.396694214876034</v>
      </c>
      <c r="I242" s="42">
        <f>Tabel223[[#This Row],[Aantal]]*Tabel223[[#This Row],[€ ex btw      ]]</f>
        <v>0</v>
      </c>
    </row>
    <row r="243" spans="2:9" x14ac:dyDescent="0.3">
      <c r="B243" s="39" t="s">
        <v>372</v>
      </c>
      <c r="C243" s="39" t="s">
        <v>371</v>
      </c>
      <c r="D243" s="40" t="s">
        <v>150</v>
      </c>
      <c r="E243" s="39" t="s">
        <v>11</v>
      </c>
      <c r="F243" s="41">
        <v>15</v>
      </c>
      <c r="G243" s="78"/>
      <c r="H243" s="43">
        <f>Tabel223[[#This Row],[Prijs in btw]]/1.21</f>
        <v>12.396694214876034</v>
      </c>
      <c r="I243" s="43">
        <f>Tabel223[[#This Row],[Aantal]]*Tabel223[[#This Row],[€ ex btw      ]]</f>
        <v>0</v>
      </c>
    </row>
    <row r="244" spans="2:9" x14ac:dyDescent="0.3">
      <c r="B244" s="39" t="s">
        <v>373</v>
      </c>
      <c r="C244" s="39" t="s">
        <v>371</v>
      </c>
      <c r="D244" s="40" t="s">
        <v>150</v>
      </c>
      <c r="E244" s="39" t="s">
        <v>11</v>
      </c>
      <c r="F244" s="41">
        <v>15</v>
      </c>
      <c r="G244" s="78"/>
      <c r="H244" s="43">
        <f>Tabel223[[#This Row],[Prijs in btw]]/1.21</f>
        <v>12.396694214876034</v>
      </c>
      <c r="I244" s="43">
        <f>Tabel223[[#This Row],[Aantal]]*Tabel223[[#This Row],[€ ex btw      ]]</f>
        <v>0</v>
      </c>
    </row>
    <row r="245" spans="2:9" x14ac:dyDescent="0.3">
      <c r="B245" s="39" t="s">
        <v>374</v>
      </c>
      <c r="C245" s="39" t="s">
        <v>371</v>
      </c>
      <c r="D245" s="40" t="s">
        <v>71</v>
      </c>
      <c r="E245" s="39" t="s">
        <v>11</v>
      </c>
      <c r="F245" s="41">
        <v>7.5</v>
      </c>
      <c r="G245" s="78"/>
      <c r="H245" s="43">
        <f>Tabel223[[#This Row],[Prijs in btw]]/1.21</f>
        <v>6.1983471074380168</v>
      </c>
      <c r="I245" s="42">
        <f>Tabel223[[#This Row],[Aantal]]*Tabel223[[#This Row],[€ ex btw      ]]</f>
        <v>0</v>
      </c>
    </row>
    <row r="246" spans="2:9" x14ac:dyDescent="0.3">
      <c r="B246" s="39" t="s">
        <v>375</v>
      </c>
      <c r="C246" s="39" t="s">
        <v>371</v>
      </c>
      <c r="D246" s="40" t="s">
        <v>74</v>
      </c>
      <c r="E246" s="39" t="s">
        <v>11</v>
      </c>
      <c r="F246" s="41">
        <v>7.5</v>
      </c>
      <c r="G246" s="78"/>
      <c r="H246" s="43">
        <f>Tabel223[[#This Row],[Prijs in btw]]/1.21</f>
        <v>6.1983471074380168</v>
      </c>
      <c r="I246" s="42">
        <f>Tabel223[[#This Row],[Aantal]]*Tabel223[[#This Row],[€ ex btw      ]]</f>
        <v>0</v>
      </c>
    </row>
    <row r="247" spans="2:9" x14ac:dyDescent="0.3">
      <c r="B247" s="89" t="s">
        <v>376</v>
      </c>
      <c r="C247" s="89" t="s">
        <v>377</v>
      </c>
      <c r="D247" s="90" t="s">
        <v>74</v>
      </c>
      <c r="E247" s="89" t="s">
        <v>437</v>
      </c>
      <c r="F247" s="91">
        <v>15</v>
      </c>
      <c r="G247" s="97"/>
      <c r="H247" s="92">
        <f>Tabel223[[#This Row],[Prijs in btw]]/1.21</f>
        <v>12.396694214876034</v>
      </c>
      <c r="I247" s="93">
        <f>Tabel223[[#This Row],[Aantal]]*Tabel223[[#This Row],[€ ex btw      ]]</f>
        <v>0</v>
      </c>
    </row>
    <row r="248" spans="2:9" x14ac:dyDescent="0.3">
      <c r="B248" s="39" t="s">
        <v>439</v>
      </c>
      <c r="C248" s="39" t="s">
        <v>379</v>
      </c>
      <c r="D248" s="40" t="s">
        <v>380</v>
      </c>
      <c r="E248" s="39" t="s">
        <v>475</v>
      </c>
      <c r="F248" s="41">
        <v>22</v>
      </c>
      <c r="G248" s="78"/>
      <c r="H248" s="43">
        <f>Tabel223[[#This Row],[Prijs in btw]]/1.21</f>
        <v>18.181818181818183</v>
      </c>
      <c r="I248" s="43">
        <f>Tabel223[[#This Row],[Aantal]]*Tabel223[[#This Row],[€ ex btw      ]]</f>
        <v>0</v>
      </c>
    </row>
    <row r="249" spans="2:9" x14ac:dyDescent="0.3">
      <c r="B249" s="39" t="s">
        <v>440</v>
      </c>
      <c r="C249" s="39" t="s">
        <v>379</v>
      </c>
      <c r="D249" s="40" t="s">
        <v>380</v>
      </c>
      <c r="E249" s="39" t="s">
        <v>475</v>
      </c>
      <c r="F249" s="41">
        <v>22</v>
      </c>
      <c r="G249" s="78"/>
      <c r="H249" s="43">
        <f>Tabel223[[#This Row],[Prijs in btw]]/1.21</f>
        <v>18.181818181818183</v>
      </c>
      <c r="I249" s="43">
        <f>Tabel223[[#This Row],[Aantal]]*Tabel223[[#This Row],[€ ex btw      ]]</f>
        <v>0</v>
      </c>
    </row>
    <row r="250" spans="2:9" x14ac:dyDescent="0.3">
      <c r="B250" s="39" t="s">
        <v>378</v>
      </c>
      <c r="C250" s="39" t="s">
        <v>379</v>
      </c>
      <c r="D250" s="40" t="s">
        <v>380</v>
      </c>
      <c r="E250" s="39" t="s">
        <v>474</v>
      </c>
      <c r="F250" s="41">
        <v>19</v>
      </c>
      <c r="G250" s="78"/>
      <c r="H250" s="43">
        <f>Tabel223[[#This Row],[Prijs in btw]]/1.21</f>
        <v>15.702479338842975</v>
      </c>
      <c r="I250" s="42">
        <f>Tabel223[[#This Row],[Aantal]]*Tabel223[[#This Row],[€ ex btw      ]]</f>
        <v>0</v>
      </c>
    </row>
    <row r="251" spans="2:9" x14ac:dyDescent="0.3">
      <c r="B251" s="39" t="s">
        <v>441</v>
      </c>
      <c r="C251" s="39" t="s">
        <v>379</v>
      </c>
      <c r="D251" s="40" t="s">
        <v>380</v>
      </c>
      <c r="E251" s="39" t="s">
        <v>475</v>
      </c>
      <c r="F251" s="41">
        <v>22</v>
      </c>
      <c r="G251" s="78"/>
      <c r="H251" s="43">
        <f>Tabel223[[#This Row],[Prijs in btw]]/1.21</f>
        <v>18.181818181818183</v>
      </c>
      <c r="I251" s="43">
        <f>Tabel223[[#This Row],[Aantal]]*Tabel223[[#This Row],[€ ex btw      ]]</f>
        <v>0</v>
      </c>
    </row>
    <row r="252" spans="2:9" x14ac:dyDescent="0.3">
      <c r="B252" s="39" t="s">
        <v>445</v>
      </c>
      <c r="C252" s="39" t="s">
        <v>379</v>
      </c>
      <c r="D252" s="40" t="s">
        <v>44</v>
      </c>
      <c r="E252" s="39" t="s">
        <v>474</v>
      </c>
      <c r="F252" s="41">
        <v>19</v>
      </c>
      <c r="G252" s="50"/>
      <c r="H252" s="41">
        <f>Tabel223[[#This Row],[Prijs in btw]]/1.21</f>
        <v>15.702479338842975</v>
      </c>
      <c r="I252" s="48">
        <f>Tabel223[[#This Row],[Aantal]]*Tabel223[[#This Row],[€ ex btw      ]]</f>
        <v>0</v>
      </c>
    </row>
    <row r="253" spans="2:9" x14ac:dyDescent="0.3">
      <c r="B253" s="39" t="s">
        <v>446</v>
      </c>
      <c r="C253" s="39" t="s">
        <v>379</v>
      </c>
      <c r="D253" s="40" t="s">
        <v>7</v>
      </c>
      <c r="E253" s="39" t="s">
        <v>474</v>
      </c>
      <c r="F253" s="41">
        <v>19</v>
      </c>
      <c r="G253" s="50"/>
      <c r="H253" s="41">
        <f>Tabel223[[#This Row],[Prijs in btw]]/1.21</f>
        <v>15.702479338842975</v>
      </c>
      <c r="I253" s="48">
        <f>Tabel223[[#This Row],[Aantal]]*Tabel223[[#This Row],[€ ex btw      ]]</f>
        <v>0</v>
      </c>
    </row>
    <row r="254" spans="2:9" x14ac:dyDescent="0.3">
      <c r="B254" s="39" t="s">
        <v>442</v>
      </c>
      <c r="C254" s="39" t="s">
        <v>379</v>
      </c>
      <c r="D254" s="40" t="s">
        <v>380</v>
      </c>
      <c r="E254" s="39" t="s">
        <v>475</v>
      </c>
      <c r="F254" s="41">
        <v>22</v>
      </c>
      <c r="G254" s="78"/>
      <c r="H254" s="43">
        <f>Tabel223[[#This Row],[Prijs in btw]]/1.21</f>
        <v>18.181818181818183</v>
      </c>
      <c r="I254" s="43">
        <f>Tabel223[[#This Row],[Aantal]]*Tabel223[[#This Row],[€ ex btw      ]]</f>
        <v>0</v>
      </c>
    </row>
    <row r="255" spans="2:9" x14ac:dyDescent="0.3">
      <c r="B255" s="39" t="s">
        <v>443</v>
      </c>
      <c r="C255" s="39" t="s">
        <v>379</v>
      </c>
      <c r="D255" s="40" t="s">
        <v>380</v>
      </c>
      <c r="E255" s="39" t="s">
        <v>475</v>
      </c>
      <c r="F255" s="41">
        <v>22</v>
      </c>
      <c r="G255" s="78"/>
      <c r="H255" s="43">
        <f>Tabel223[[#This Row],[Prijs in btw]]/1.21</f>
        <v>18.181818181818183</v>
      </c>
      <c r="I255" s="43">
        <f>Tabel223[[#This Row],[Aantal]]*Tabel223[[#This Row],[€ ex btw      ]]</f>
        <v>0</v>
      </c>
    </row>
    <row r="256" spans="2:9" x14ac:dyDescent="0.3">
      <c r="B256" s="39" t="s">
        <v>444</v>
      </c>
      <c r="C256" s="39" t="s">
        <v>379</v>
      </c>
      <c r="D256" s="40" t="s">
        <v>380</v>
      </c>
      <c r="E256" s="39" t="s">
        <v>474</v>
      </c>
      <c r="F256" s="41">
        <v>19</v>
      </c>
      <c r="G256" s="78"/>
      <c r="H256" s="43">
        <f>Tabel223[[#This Row],[Prijs in btw]]/1.21</f>
        <v>15.702479338842975</v>
      </c>
      <c r="I256" s="42">
        <f>Tabel223[[#This Row],[Aantal]]*Tabel223[[#This Row],[€ ex btw      ]]</f>
        <v>0</v>
      </c>
    </row>
    <row r="257" spans="2:9" x14ac:dyDescent="0.3">
      <c r="B257" s="39" t="s">
        <v>381</v>
      </c>
      <c r="C257" s="39" t="s">
        <v>382</v>
      </c>
      <c r="D257" s="40" t="s">
        <v>273</v>
      </c>
      <c r="E257" s="39" t="s">
        <v>17</v>
      </c>
      <c r="F257" s="41">
        <v>65</v>
      </c>
      <c r="G257" s="50"/>
      <c r="H257" s="41">
        <f>Tabel223[[#This Row],[Prijs in btw]]/1.21</f>
        <v>53.719008264462815</v>
      </c>
      <c r="I257" s="48">
        <f>Tabel223[[#This Row],[Aantal]]*Tabel223[[#This Row],[€ ex btw      ]]</f>
        <v>0</v>
      </c>
    </row>
    <row r="258" spans="2:9" x14ac:dyDescent="0.3">
      <c r="B258" s="39" t="s">
        <v>383</v>
      </c>
      <c r="C258" s="39" t="s">
        <v>384</v>
      </c>
      <c r="D258" s="40" t="s">
        <v>385</v>
      </c>
      <c r="E258" s="45" t="s">
        <v>476</v>
      </c>
      <c r="F258" s="41">
        <v>12.5</v>
      </c>
      <c r="G258" s="50"/>
      <c r="H258" s="41">
        <f>Tabel223[[#This Row],[Prijs in btw]]/1.21</f>
        <v>10.330578512396695</v>
      </c>
      <c r="I258" s="48">
        <f>Tabel223[[#This Row],[Aantal]]*Tabel223[[#This Row],[€ ex btw      ]]</f>
        <v>0</v>
      </c>
    </row>
    <row r="259" spans="2:9" x14ac:dyDescent="0.3">
      <c r="B259" s="39" t="s">
        <v>386</v>
      </c>
      <c r="C259" s="39" t="s">
        <v>387</v>
      </c>
      <c r="D259" s="40" t="s">
        <v>8</v>
      </c>
      <c r="E259" s="39" t="s">
        <v>17</v>
      </c>
      <c r="F259" s="41">
        <v>11</v>
      </c>
      <c r="G259" s="50"/>
      <c r="H259" s="41">
        <f>Tabel223[[#This Row],[Prijs in btw]]/1.21</f>
        <v>9.0909090909090917</v>
      </c>
      <c r="I259" s="48">
        <f>Tabel223[[#This Row],[Aantal]]*Tabel223[[#This Row],[€ ex btw      ]]</f>
        <v>0</v>
      </c>
    </row>
    <row r="260" spans="2:9" x14ac:dyDescent="0.3">
      <c r="B260" s="39" t="s">
        <v>449</v>
      </c>
      <c r="C260" s="39" t="s">
        <v>26</v>
      </c>
      <c r="D260" s="40" t="s">
        <v>8</v>
      </c>
      <c r="E260" s="39" t="s">
        <v>11</v>
      </c>
      <c r="F260" s="41">
        <v>11</v>
      </c>
      <c r="G260" s="50"/>
      <c r="H260" s="41">
        <f>Tabel223[[#This Row],[Prijs in btw]]/1.21</f>
        <v>9.0909090909090917</v>
      </c>
      <c r="I260" s="48">
        <f>Tabel223[[#This Row],[Aantal]]*Tabel223[[#This Row],[€ ex btw      ]]</f>
        <v>0</v>
      </c>
    </row>
    <row r="261" spans="2:9" x14ac:dyDescent="0.3">
      <c r="B261" s="73" t="s">
        <v>388</v>
      </c>
      <c r="C261" s="83" t="s">
        <v>389</v>
      </c>
      <c r="D261" s="84" t="s">
        <v>71</v>
      </c>
      <c r="E261" s="83" t="s">
        <v>390</v>
      </c>
      <c r="F261" s="41">
        <v>7.5</v>
      </c>
      <c r="G261" s="50"/>
      <c r="H261" s="41">
        <f>Tabel223[[#This Row],[Prijs in btw]]/1.21</f>
        <v>6.1983471074380168</v>
      </c>
      <c r="I261" s="48">
        <f>Tabel223[[#This Row],[Aantal]]*Tabel223[[#This Row],[€ ex btw      ]]</f>
        <v>0</v>
      </c>
    </row>
    <row r="262" spans="2:9" x14ac:dyDescent="0.3">
      <c r="B262" s="73" t="s">
        <v>391</v>
      </c>
      <c r="C262" s="39" t="s">
        <v>392</v>
      </c>
      <c r="D262" s="47" t="s">
        <v>141</v>
      </c>
      <c r="E262" s="45" t="s">
        <v>477</v>
      </c>
      <c r="F262" s="41">
        <v>22</v>
      </c>
      <c r="G262" s="50"/>
      <c r="H262" s="41">
        <f>Tabel223[[#This Row],[Prijs in btw]]/1.21</f>
        <v>18.181818181818183</v>
      </c>
      <c r="I262" s="48">
        <f>Tabel223[[#This Row],[Aantal]]*Tabel223[[#This Row],[€ ex btw      ]]</f>
        <v>0</v>
      </c>
    </row>
    <row r="263" spans="2:9" x14ac:dyDescent="0.3">
      <c r="B263" s="39" t="s">
        <v>393</v>
      </c>
      <c r="C263" s="39" t="s">
        <v>394</v>
      </c>
      <c r="D263" s="40" t="s">
        <v>395</v>
      </c>
      <c r="E263" s="45" t="s">
        <v>478</v>
      </c>
      <c r="F263" s="41">
        <v>24</v>
      </c>
      <c r="G263" s="50"/>
      <c r="H263" s="41">
        <f>Tabel223[[#This Row],[Prijs in btw]]/1.21</f>
        <v>19.834710743801654</v>
      </c>
      <c r="I263" s="48">
        <f>Tabel223[[#This Row],[Aantal]]*Tabel223[[#This Row],[€ ex btw      ]]</f>
        <v>0</v>
      </c>
    </row>
    <row r="264" spans="2:9" x14ac:dyDescent="0.3">
      <c r="B264" s="89" t="s">
        <v>396</v>
      </c>
      <c r="C264" s="89" t="s">
        <v>397</v>
      </c>
      <c r="D264" s="90" t="s">
        <v>71</v>
      </c>
      <c r="E264" s="89" t="s">
        <v>278</v>
      </c>
      <c r="F264" s="91">
        <v>5</v>
      </c>
      <c r="G264" s="95"/>
      <c r="H264" s="91">
        <f>Tabel223[[#This Row],[Prijs in btw]]/1.21</f>
        <v>4.1322314049586781</v>
      </c>
      <c r="I264" s="96">
        <f>Tabel223[[#This Row],[Aantal]]*Tabel223[[#This Row],[€ ex btw      ]]</f>
        <v>0</v>
      </c>
    </row>
    <row r="265" spans="2:9" ht="28.8" x14ac:dyDescent="0.3">
      <c r="B265" s="68" t="s">
        <v>413</v>
      </c>
      <c r="C265" s="68"/>
      <c r="D265" s="69"/>
      <c r="E265" s="85"/>
      <c r="F265" s="49"/>
      <c r="G265" s="50"/>
      <c r="H265" s="49">
        <f>Tabel223[[#This Row],[Prijs in btw]]/1.21</f>
        <v>0</v>
      </c>
      <c r="I265" s="51">
        <f>Tabel223[[#This Row],[Aantal]]*Tabel223[[#This Row],[€ ex btw      ]]</f>
        <v>0</v>
      </c>
    </row>
    <row r="266" spans="2:9" ht="28.8" x14ac:dyDescent="0.3">
      <c r="B266" s="68" t="s">
        <v>412</v>
      </c>
      <c r="C266" s="68"/>
      <c r="D266" s="69"/>
      <c r="E266" s="70"/>
      <c r="F266" s="49"/>
      <c r="G266" s="50"/>
      <c r="H266" s="49">
        <f>Tabel223[[#This Row],[Prijs in btw]]/1.21</f>
        <v>0</v>
      </c>
      <c r="I266" s="51">
        <f>Tabel223[[#This Row],[Aantal]]*Tabel223[[#This Row],[€ ex btw      ]]</f>
        <v>0</v>
      </c>
    </row>
    <row r="267" spans="2:9" ht="12.6" thickBot="1" x14ac:dyDescent="0.3">
      <c r="B267" s="12"/>
      <c r="C267" s="13"/>
      <c r="D267" s="14"/>
      <c r="E267" s="13"/>
      <c r="F267" s="13" t="s">
        <v>42</v>
      </c>
      <c r="G267" s="29">
        <f>SUBTOTAL(109,Tabel223[Aantal])</f>
        <v>0</v>
      </c>
      <c r="H267" s="30" t="s">
        <v>41</v>
      </c>
      <c r="I267" s="35">
        <f>SUBTOTAL(109,Tabel223[[Subtotaal ex BTW        ]])</f>
        <v>0</v>
      </c>
    </row>
    <row r="268" spans="2:9" ht="12" x14ac:dyDescent="0.25">
      <c r="C268" s="2"/>
      <c r="D268" s="1"/>
      <c r="E268" s="1"/>
      <c r="F268" s="17"/>
      <c r="G268" s="17"/>
      <c r="H268" s="31" t="s">
        <v>450</v>
      </c>
      <c r="I268" s="32">
        <f>Tabel223[[#Totals],[Subtotaal ex BTW        ]]*0.09</f>
        <v>0</v>
      </c>
    </row>
    <row r="269" spans="2:9" ht="12.6" thickBot="1" x14ac:dyDescent="0.3">
      <c r="B269" s="67" t="s">
        <v>406</v>
      </c>
      <c r="C269" s="2"/>
      <c r="D269" s="1"/>
      <c r="E269" s="1"/>
      <c r="F269" s="17"/>
      <c r="G269" s="17"/>
      <c r="H269" s="33" t="s">
        <v>40</v>
      </c>
      <c r="I269" s="34">
        <f>SUM(I267:I268)</f>
        <v>0</v>
      </c>
    </row>
    <row r="270" spans="2:9" ht="12" x14ac:dyDescent="0.25">
      <c r="B270" s="64" t="s">
        <v>405</v>
      </c>
      <c r="C270" s="65"/>
      <c r="D270" s="64" t="s">
        <v>410</v>
      </c>
      <c r="E270" s="66"/>
      <c r="F270" s="17"/>
      <c r="G270" s="17"/>
      <c r="H270" s="1"/>
      <c r="I270" s="1"/>
    </row>
    <row r="271" spans="2:9" ht="12" x14ac:dyDescent="0.25">
      <c r="B271" s="64" t="s">
        <v>404</v>
      </c>
      <c r="C271" s="65"/>
      <c r="D271" s="64" t="s">
        <v>411</v>
      </c>
      <c r="E271" s="88"/>
      <c r="F271" s="17"/>
      <c r="G271" s="17"/>
      <c r="H271" s="1"/>
      <c r="I271" s="1"/>
    </row>
    <row r="272" spans="2:9" ht="12" x14ac:dyDescent="0.25">
      <c r="B272" s="64" t="s">
        <v>407</v>
      </c>
      <c r="C272" s="65"/>
      <c r="D272" s="1"/>
      <c r="E272" s="1"/>
      <c r="F272" s="17"/>
      <c r="G272" s="17"/>
      <c r="H272" s="1"/>
      <c r="I272" s="1"/>
    </row>
    <row r="273" spans="2:9" ht="12" x14ac:dyDescent="0.25">
      <c r="B273" s="64" t="s">
        <v>408</v>
      </c>
      <c r="C273" s="65"/>
      <c r="D273" s="1"/>
      <c r="E273" s="1"/>
      <c r="F273" s="17"/>
      <c r="G273" s="17"/>
      <c r="H273" s="1"/>
      <c r="I273" s="1"/>
    </row>
    <row r="274" spans="2:9" ht="12" x14ac:dyDescent="0.25">
      <c r="B274" s="64" t="s">
        <v>409</v>
      </c>
      <c r="C274" s="65"/>
      <c r="D274" s="1"/>
      <c r="E274" s="1"/>
      <c r="F274" s="17"/>
      <c r="G274" s="17"/>
      <c r="H274" s="1"/>
      <c r="I274" s="1"/>
    </row>
    <row r="275" spans="2:9" ht="12" x14ac:dyDescent="0.25">
      <c r="B275" s="64"/>
      <c r="C275" s="2"/>
      <c r="D275" s="1"/>
      <c r="E275" s="1"/>
      <c r="F275" s="17"/>
      <c r="G275" s="17"/>
      <c r="H275" s="1"/>
      <c r="I275" s="1"/>
    </row>
    <row r="276" spans="2:9" ht="12" x14ac:dyDescent="0.25">
      <c r="B276" s="64"/>
      <c r="C276" s="2"/>
      <c r="D276" s="1"/>
      <c r="E276" s="1"/>
      <c r="F276" s="17"/>
      <c r="G276" s="17"/>
      <c r="H276" s="1"/>
      <c r="I276" s="1"/>
    </row>
    <row r="277" spans="2:9" x14ac:dyDescent="0.25">
      <c r="B277" s="101"/>
      <c r="C277" s="101"/>
      <c r="D277" s="101"/>
      <c r="E277" s="101"/>
      <c r="F277" s="101"/>
      <c r="G277" s="101"/>
      <c r="H277" s="101"/>
      <c r="I277" s="101"/>
    </row>
    <row r="278" spans="2:9" ht="12" x14ac:dyDescent="0.25">
      <c r="C278" s="21"/>
      <c r="F278" s="24"/>
      <c r="G278" s="20"/>
      <c r="H278" s="16"/>
    </row>
    <row r="279" spans="2:9" ht="12" x14ac:dyDescent="0.25">
      <c r="C279" s="2"/>
      <c r="E279" s="1"/>
      <c r="F279" s="24"/>
      <c r="G279" s="16"/>
    </row>
    <row r="280" spans="2:9" ht="12" x14ac:dyDescent="0.25">
      <c r="C280" s="2"/>
      <c r="F280" s="23"/>
      <c r="G280" s="16"/>
      <c r="I280" s="18"/>
    </row>
    <row r="281" spans="2:9" x14ac:dyDescent="0.3">
      <c r="B281" s="99"/>
      <c r="C281" s="100"/>
      <c r="D281" s="100"/>
      <c r="E281" s="100"/>
      <c r="F281" s="100"/>
      <c r="G281" s="100"/>
      <c r="H281" s="100"/>
    </row>
    <row r="282" spans="2:9" x14ac:dyDescent="0.3">
      <c r="B282" s="9"/>
      <c r="E282" s="7"/>
      <c r="F282" s="25"/>
      <c r="G282" s="71"/>
      <c r="H282" s="16"/>
    </row>
    <row r="283" spans="2:9" x14ac:dyDescent="0.3">
      <c r="B283" s="8"/>
      <c r="D283" s="4"/>
      <c r="E283" s="5"/>
      <c r="F283" s="26"/>
      <c r="G283" s="72"/>
      <c r="H283" s="19"/>
    </row>
    <row r="284" spans="2:9" x14ac:dyDescent="0.3">
      <c r="B284" s="9"/>
      <c r="D284" s="4"/>
      <c r="E284" s="1"/>
      <c r="F284" s="24"/>
      <c r="G284" s="20"/>
      <c r="H284" s="20"/>
    </row>
    <row r="285" spans="2:9" x14ac:dyDescent="0.3">
      <c r="B285" s="9"/>
      <c r="D285" s="4"/>
      <c r="E285" s="1"/>
      <c r="F285" s="24"/>
      <c r="G285" s="20"/>
      <c r="H285" s="20"/>
    </row>
    <row r="286" spans="2:9" x14ac:dyDescent="0.3">
      <c r="B286" s="9"/>
      <c r="D286" s="4"/>
      <c r="E286" s="1"/>
      <c r="F286" s="24"/>
      <c r="G286" s="20"/>
      <c r="H286" s="20"/>
    </row>
    <row r="287" spans="2:9" ht="12" x14ac:dyDescent="0.25">
      <c r="B287" s="6"/>
      <c r="C287" s="7"/>
      <c r="E287" s="27"/>
      <c r="G287" s="20"/>
      <c r="I287" s="28"/>
    </row>
    <row r="288" spans="2:9" ht="12" x14ac:dyDescent="0.25">
      <c r="C288" s="2"/>
    </row>
    <row r="289" spans="3:3" ht="12" x14ac:dyDescent="0.25">
      <c r="C289" s="2"/>
    </row>
    <row r="290" spans="3:3" ht="12" x14ac:dyDescent="0.25">
      <c r="C290" s="2"/>
    </row>
    <row r="292" spans="3:3" ht="12" x14ac:dyDescent="0.25">
      <c r="C292" s="2"/>
    </row>
  </sheetData>
  <mergeCells count="3">
    <mergeCell ref="B8:I8"/>
    <mergeCell ref="B281:H281"/>
    <mergeCell ref="B277:I277"/>
  </mergeCells>
  <phoneticPr fontId="37" type="noConversion"/>
  <dataValidations disablePrompts="1" count="1">
    <dataValidation type="list" allowBlank="1" showInputMessage="1" showErrorMessage="1" sqref="C3:C5" xr:uid="{B4CA3530-DFC7-4A14-9F74-11FF36EC6A75}">
      <formula1>#REF!</formula1>
    </dataValidation>
  </dataValidations>
  <hyperlinks>
    <hyperlink ref="F6" r:id="rId1" xr:uid="{4AB7B20E-EA43-4070-B696-C67286A543FD}"/>
  </hyperlinks>
  <pageMargins left="0.23622047244094491" right="0" top="0.39370078740157483" bottom="0.39370078740157483" header="0" footer="0"/>
  <pageSetup paperSize="9" scale="64" fitToHeight="7" orientation="landscape" horizontalDpi="360" verticalDpi="360" r:id="rId2"/>
  <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8D8CD2203A3E84FBE19649D777169C2" ma:contentTypeVersion="13" ma:contentTypeDescription="Een nieuw document maken." ma:contentTypeScope="" ma:versionID="c8f6fbbccc7c08d5118b1cfec5465da5">
  <xsd:schema xmlns:xsd="http://www.w3.org/2001/XMLSchema" xmlns:xs="http://www.w3.org/2001/XMLSchema" xmlns:p="http://schemas.microsoft.com/office/2006/metadata/properties" xmlns:ns3="3a710e46-9022-4798-8360-f2f51e96181a" xmlns:ns4="f9f430c6-21bf-4088-af97-d3d8e5057a08" targetNamespace="http://schemas.microsoft.com/office/2006/metadata/properties" ma:root="true" ma:fieldsID="8359ce55f2e2721174be6d3267f801fa" ns3:_="" ns4:_="">
    <xsd:import namespace="3a710e46-9022-4798-8360-f2f51e96181a"/>
    <xsd:import namespace="f9f430c6-21bf-4088-af97-d3d8e5057a0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710e46-9022-4798-8360-f2f51e9618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f430c6-21bf-4088-af97-d3d8e5057a08"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SharingHintHash" ma:index="18" nillable="true" ma:displayName="Hint-hash dele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1ADE82-D7D9-4A3E-8AFD-AD4EAD40CAC3}">
  <ds:schemaRefs>
    <ds:schemaRef ds:uri="http://schemas.openxmlformats.org/package/2006/metadata/core-properties"/>
    <ds:schemaRef ds:uri="http://purl.org/dc/dcmitype/"/>
    <ds:schemaRef ds:uri="http://schemas.microsoft.com/office/infopath/2007/PartnerControls"/>
    <ds:schemaRef ds:uri="http://www.w3.org/XML/1998/namespace"/>
    <ds:schemaRef ds:uri="http://schemas.microsoft.com/office/2006/documentManagement/types"/>
    <ds:schemaRef ds:uri="http://purl.org/dc/elements/1.1/"/>
    <ds:schemaRef ds:uri="3a710e46-9022-4798-8360-f2f51e96181a"/>
    <ds:schemaRef ds:uri="http://schemas.microsoft.com/office/2006/metadata/properties"/>
    <ds:schemaRef ds:uri="f9f430c6-21bf-4088-af97-d3d8e5057a08"/>
    <ds:schemaRef ds:uri="http://purl.org/dc/terms/"/>
  </ds:schemaRefs>
</ds:datastoreItem>
</file>

<file path=customXml/itemProps2.xml><?xml version="1.0" encoding="utf-8"?>
<ds:datastoreItem xmlns:ds="http://schemas.openxmlformats.org/officeDocument/2006/customXml" ds:itemID="{2F4AB73F-AA82-418E-AAB9-D1FEB6CF28D8}">
  <ds:schemaRefs>
    <ds:schemaRef ds:uri="http://schemas.microsoft.com/sharepoint/v3/contenttype/forms"/>
  </ds:schemaRefs>
</ds:datastoreItem>
</file>

<file path=customXml/itemProps3.xml><?xml version="1.0" encoding="utf-8"?>
<ds:datastoreItem xmlns:ds="http://schemas.openxmlformats.org/officeDocument/2006/customXml" ds:itemID="{D0A29348-E072-4784-B1F3-833AA6E5B9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710e46-9022-4798-8360-f2f51e96181a"/>
    <ds:schemaRef ds:uri="f9f430c6-21bf-4088-af97-d3d8e5057a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3</vt:i4>
      </vt:variant>
    </vt:vector>
  </HeadingPairs>
  <TitlesOfParts>
    <vt:vector size="4" baseType="lpstr">
      <vt:lpstr>Verkooplijst</vt:lpstr>
      <vt:lpstr>Verkooplijst!Afdrukbereik</vt:lpstr>
      <vt:lpstr>Verkooplijst!Afdruktitels</vt:lpstr>
      <vt:lpstr>Verkooplijst!Print_Area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Sijtse Jan Roeters</dc:creator>
  <cp:lastModifiedBy>Sijtse Jan Roeters</cp:lastModifiedBy>
  <cp:lastPrinted>2025-01-13T19:16:25Z</cp:lastPrinted>
  <dcterms:created xsi:type="dcterms:W3CDTF">2020-09-16T18:11:56Z</dcterms:created>
  <dcterms:modified xsi:type="dcterms:W3CDTF">2025-01-13T19:16:38Z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0x01010078D8CD2203A3E84FBE19649D777169C2</vt:lpwstr>
  </property>
</Properties>
</file>